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490" tabRatio="169" activeTab="0"/>
  </bookViews>
  <sheets>
    <sheet name="申込書" sheetId="1" r:id="rId1"/>
    <sheet name="区間エントリー" sheetId="2" r:id="rId2"/>
    <sheet name="プログラム記載" sheetId="3" r:id="rId3"/>
    <sheet name="データ取得" sheetId="4" r:id="rId4"/>
  </sheets>
  <externalReferences>
    <externalReference r:id="rId7"/>
  </externalReferences>
  <definedNames>
    <definedName name="koodo">'[1]初期設定'!$D$1:$H$197</definedName>
  </definedNames>
  <calcPr fullCalcOnLoad="1"/>
</workbook>
</file>

<file path=xl/sharedStrings.xml><?xml version="1.0" encoding="utf-8"?>
<sst xmlns="http://schemas.openxmlformats.org/spreadsheetml/2006/main" count="114" uniqueCount="58">
  <si>
    <t>小学校・</t>
  </si>
  <si>
    <t>申込責任者</t>
  </si>
  <si>
    <t>〃連絡先</t>
  </si>
  <si>
    <t>〒370-</t>
  </si>
  <si>
    <t>町</t>
  </si>
  <si>
    <t>氏 名;</t>
  </si>
  <si>
    <t>監督名</t>
  </si>
  <si>
    <t>ｺｰﾁ名</t>
  </si>
  <si>
    <t>チーム名</t>
  </si>
  <si>
    <t>コーチ名</t>
  </si>
  <si>
    <t>フリガナ</t>
  </si>
  <si>
    <t>高崎市立</t>
  </si>
  <si>
    <t>年</t>
  </si>
  <si>
    <t>このシートは
絶対に
変更しないで
ください。</t>
  </si>
  <si>
    <t>高崎市</t>
  </si>
  <si>
    <t>027</t>
  </si>
  <si>
    <t>＊紫色のセルにチーム・監督・コーチ・連絡責任者・連絡先を入力してください。</t>
  </si>
  <si>
    <r>
      <t>＊黄色のセルにフリガナを</t>
    </r>
    <r>
      <rPr>
        <b/>
        <u val="single"/>
        <sz val="12"/>
        <rFont val="ＭＳ 明朝"/>
        <family val="1"/>
      </rPr>
      <t>半角カタカナ</t>
    </r>
    <r>
      <rPr>
        <b/>
        <sz val="12"/>
        <rFont val="ＭＳ 明朝"/>
        <family val="1"/>
      </rPr>
      <t>で入力してください。
　姓と名の間には</t>
    </r>
    <r>
      <rPr>
        <b/>
        <u val="single"/>
        <sz val="12"/>
        <rFont val="ＭＳ 明朝"/>
        <family val="1"/>
      </rPr>
      <t>半角スペース</t>
    </r>
    <r>
      <rPr>
        <b/>
        <sz val="12"/>
        <rFont val="ＭＳ 明朝"/>
        <family val="1"/>
      </rPr>
      <t>を入れてください。</t>
    </r>
  </si>
  <si>
    <r>
      <t>＊緑のセルに氏名を漢字で入力してください。
　外字は使わないでください。
　姓と名の間には</t>
    </r>
    <r>
      <rPr>
        <b/>
        <u val="single"/>
        <sz val="12"/>
        <rFont val="ＭＳ 明朝"/>
        <family val="1"/>
      </rPr>
      <t>全角スペース</t>
    </r>
    <r>
      <rPr>
        <b/>
        <sz val="12"/>
        <rFont val="ＭＳ 明朝"/>
        <family val="1"/>
      </rPr>
      <t>を入れてください。</t>
    </r>
  </si>
  <si>
    <r>
      <t>＊水色のセルに学校名を入力してください。
　</t>
    </r>
    <r>
      <rPr>
        <b/>
        <u val="single"/>
        <sz val="12"/>
        <rFont val="ＭＳ 明朝"/>
        <family val="1"/>
      </rPr>
      <t>高崎市内の小学生以外出場できません。</t>
    </r>
  </si>
  <si>
    <t>№</t>
  </si>
  <si>
    <t>db</t>
  </si>
  <si>
    <t>n1</t>
  </si>
  <si>
    <t>n2</t>
  </si>
  <si>
    <t>sx</t>
  </si>
  <si>
    <t>kc</t>
  </si>
  <si>
    <t>mc</t>
  </si>
  <si>
    <t>zk</t>
  </si>
  <si>
    <t>s1</t>
  </si>
  <si>
    <t>性別</t>
  </si>
  <si>
    <t>＊オレンジ色の性別欄には、男子は数字の1を、女子は数字の2を入力してください。</t>
  </si>
  <si>
    <r>
      <t>＊ピンクのセルに学年を半角数字で入力してください。
　</t>
    </r>
    <r>
      <rPr>
        <b/>
        <u val="single"/>
        <sz val="12"/>
        <rFont val="ＭＳ 明朝"/>
        <family val="1"/>
      </rPr>
      <t>４年生以上でないと参加できません。</t>
    </r>
  </si>
  <si>
    <t>＊色のついていないセルには、何も入力しないでください。
（入力できません）</t>
  </si>
  <si>
    <t>＊性別欄の下のナンバーは主催者側で入力しますので、何も入力しないでください。</t>
  </si>
  <si>
    <t>＊一番下の緑色のセルのコメント欄にチームの紹介や、大会への抱負・目標などのコメントを入力して下さい。</t>
  </si>
  <si>
    <t>コメント</t>
  </si>
  <si>
    <r>
      <rPr>
        <b/>
        <sz val="20"/>
        <rFont val="ＭＳ 明朝"/>
        <family val="1"/>
      </rPr>
      <t>ヤマダ電機杯</t>
    </r>
    <r>
      <rPr>
        <b/>
        <sz val="14"/>
        <rFont val="ＭＳ 明朝"/>
        <family val="1"/>
      </rPr>
      <t xml:space="preserve">
</t>
    </r>
    <r>
      <rPr>
        <b/>
        <sz val="12"/>
        <rFont val="ＭＳ 明朝"/>
        <family val="1"/>
      </rPr>
      <t>高崎市小学生駅伝競走大会兼小学生長距離リレー大会・区間エントリー</t>
    </r>
  </si>
  <si>
    <t>男･女＝</t>
  </si>
  <si>
    <t>種別</t>
  </si>
  <si>
    <t>小学生駅伝競走大会</t>
  </si>
  <si>
    <t>小学生長距離リレー大会</t>
  </si>
  <si>
    <t>〒370-</t>
  </si>
  <si>
    <t>027</t>
  </si>
  <si>
    <t>（　　）</t>
  </si>
  <si>
    <t>１ 区</t>
  </si>
  <si>
    <t>フリガナ</t>
  </si>
  <si>
    <t>２ 区</t>
  </si>
  <si>
    <t>フリガナ</t>
  </si>
  <si>
    <t>３ 区</t>
  </si>
  <si>
    <t>４ 区</t>
  </si>
  <si>
    <t>補　員</t>
  </si>
  <si>
    <t>書式は高崎市陸上競技協会Ｗebページ
http://www.geocities.jp/takariku2004jp/
よりダウンロードして必要事項を入力後
高崎市陸上競技協会　高崎市立榛名中学校　波多野　重雄
　E-mail yamadacup.ekiden@gmail.com　に送信して下さい。</t>
  </si>
  <si>
    <t>第６回ヤマダ電機杯
第15回高崎市小学生駅伝競走大会
東日本大震災復興支援交流駅伝競走大会
申込書</t>
  </si>
  <si>
    <t>＊ファイル名を『2016小学駅伝_チーム名』として、メールに添付して送付してください。</t>
  </si>
  <si>
    <t>＊１２月９日（金）までに、区間エントリーシートに選手の区間配置を入力しメールに添付、またはプリントアウトした用紙に記入し郵送等で送付してください。</t>
  </si>
  <si>
    <t>＊区間関係なく１チーム４～６名の選手を入力して下さい。
チーム名は学校名(○○小)にアルファベットをつけたもののみ有効です。
10月14日(金)～11月11日(金)までに、高崎市陸上競技協会
高崎市立榛名中学校　波多野重雄宛に郵送又はメール(yamadacup.ekiden@gmail.com)で送付して下さい。
区間については、12月9日(金)までに上記まで報告して下さい。</t>
  </si>
  <si>
    <t xml:space="preserve">(1.2km)
</t>
  </si>
  <si>
    <t xml:space="preserve">(1.0km)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</si>
</sst>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quot;年&quot;"/>
    <numFmt numFmtId="178" formatCode="#&quot;年&quot;"/>
    <numFmt numFmtId="179" formatCode="####,&quot;小&quot;"/>
    <numFmt numFmtId="180" formatCode="###,&quot;小&quot;"/>
    <numFmt numFmtId="181" formatCode="##,&quot;小&quot;"/>
    <numFmt numFmtId="182" formatCode="&quot;¥&quot;&quot;¥&quot;&quot;¥&quot;&quot;¥&quot;\,&quot;小&quot;"/>
    <numFmt numFmtId="183" formatCode="\$\$\$\,&quot;小&quot;"/>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quot;高崎市立&quot;#####"/>
    <numFmt numFmtId="190" formatCode="&quot;高崎市立&quot;\$\$\$\$\$"/>
  </numFmts>
  <fonts count="53">
    <font>
      <sz val="11"/>
      <name val="ＭＳ Ｐゴシック"/>
      <family val="3"/>
    </font>
    <font>
      <sz val="6"/>
      <name val="ＭＳ Ｐゴシック"/>
      <family val="3"/>
    </font>
    <font>
      <sz val="11"/>
      <name val="ＭＳ 明朝"/>
      <family val="1"/>
    </font>
    <font>
      <sz val="6"/>
      <name val="ＭＳ 明朝"/>
      <family val="1"/>
    </font>
    <font>
      <b/>
      <sz val="16"/>
      <name val="ＭＳ 明朝"/>
      <family val="1"/>
    </font>
    <font>
      <sz val="10"/>
      <name val="ＭＳ 明朝"/>
      <family val="1"/>
    </font>
    <font>
      <sz val="11"/>
      <name val="JustUnitMark"/>
      <family val="0"/>
    </font>
    <font>
      <sz val="20"/>
      <name val="ＭＳ 明朝"/>
      <family val="1"/>
    </font>
    <font>
      <sz val="16"/>
      <name val="ＭＳ 明朝"/>
      <family val="1"/>
    </font>
    <font>
      <sz val="11"/>
      <name val="ＭＳ ゴシック"/>
      <family val="3"/>
    </font>
    <font>
      <u val="single"/>
      <sz val="11"/>
      <color indexed="12"/>
      <name val="ＭＳ Ｐゴシック"/>
      <family val="3"/>
    </font>
    <font>
      <u val="single"/>
      <sz val="11"/>
      <color indexed="36"/>
      <name val="ＭＳ Ｐゴシック"/>
      <family val="3"/>
    </font>
    <font>
      <b/>
      <sz val="20"/>
      <name val="ＭＳ 明朝"/>
      <family val="1"/>
    </font>
    <font>
      <b/>
      <sz val="12"/>
      <name val="ＭＳ 明朝"/>
      <family val="1"/>
    </font>
    <font>
      <b/>
      <u val="single"/>
      <sz val="12"/>
      <name val="ＭＳ 明朝"/>
      <family val="1"/>
    </font>
    <font>
      <b/>
      <sz val="11"/>
      <name val="ＭＳ 明朝"/>
      <family val="1"/>
    </font>
    <font>
      <b/>
      <sz val="14"/>
      <name val="ＭＳ 明朝"/>
      <family val="1"/>
    </font>
    <font>
      <sz val="7"/>
      <name val="ＭＳ Ｐ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45"/>
        <bgColor indexed="64"/>
      </patternFill>
    </fill>
    <fill>
      <patternFill patternType="solid">
        <fgColor theme="0"/>
        <bgColor indexed="64"/>
      </patternFill>
    </fill>
    <fill>
      <patternFill patternType="solid">
        <fgColor indexed="42"/>
        <bgColor indexed="64"/>
      </patternFill>
    </fill>
    <fill>
      <patternFill patternType="solid">
        <fgColor indexed="52"/>
        <bgColor indexed="64"/>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NumberFormat="0" applyFill="0" applyBorder="0" applyAlignment="0" applyProtection="0"/>
    <xf numFmtId="0" fontId="52" fillId="32" borderId="0" applyNumberFormat="0" applyBorder="0" applyAlignment="0" applyProtection="0"/>
  </cellStyleXfs>
  <cellXfs count="12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33" borderId="14" xfId="0" applyFont="1" applyFill="1" applyBorder="1" applyAlignment="1">
      <alignment vertical="center"/>
    </xf>
    <xf numFmtId="0" fontId="2" fillId="0" borderId="14" xfId="0" applyFont="1" applyBorder="1" applyAlignment="1">
      <alignment vertical="center"/>
    </xf>
    <xf numFmtId="0" fontId="6" fillId="0" borderId="14" xfId="0" applyFont="1" applyBorder="1" applyAlignment="1">
      <alignment horizontal="right" vertical="center"/>
    </xf>
    <xf numFmtId="0" fontId="4" fillId="0" borderId="10" xfId="0" applyFont="1" applyBorder="1" applyAlignment="1">
      <alignment horizontal="center" vertical="center"/>
    </xf>
    <xf numFmtId="0" fontId="2" fillId="0" borderId="11" xfId="0" applyFont="1" applyBorder="1" applyAlignment="1">
      <alignment horizontal="center"/>
    </xf>
    <xf numFmtId="0" fontId="3" fillId="0" borderId="1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xf>
    <xf numFmtId="0" fontId="2" fillId="34" borderId="14" xfId="0" applyFont="1" applyFill="1" applyBorder="1" applyAlignment="1">
      <alignment/>
    </xf>
    <xf numFmtId="0" fontId="2" fillId="0" borderId="17" xfId="0" applyFont="1" applyBorder="1" applyAlignment="1">
      <alignment/>
    </xf>
    <xf numFmtId="0" fontId="2" fillId="0" borderId="15" xfId="0" applyFont="1" applyBorder="1" applyAlignment="1">
      <alignment/>
    </xf>
    <xf numFmtId="0" fontId="2" fillId="0" borderId="16" xfId="0" applyFont="1" applyBorder="1" applyAlignment="1">
      <alignment/>
    </xf>
    <xf numFmtId="0" fontId="4"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vertical="center"/>
    </xf>
    <xf numFmtId="0" fontId="12" fillId="0" borderId="0" xfId="0" applyFont="1" applyFill="1" applyAlignment="1">
      <alignment vertical="center"/>
    </xf>
    <xf numFmtId="188" fontId="2" fillId="33" borderId="14" xfId="0" applyNumberFormat="1" applyFont="1" applyFill="1" applyBorder="1" applyAlignment="1" quotePrefix="1">
      <alignment horizontal="left" vertical="center"/>
    </xf>
    <xf numFmtId="0" fontId="9" fillId="0" borderId="14" xfId="0" applyFont="1" applyFill="1" applyBorder="1" applyAlignment="1" quotePrefix="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20" xfId="0" applyFont="1" applyBorder="1" applyAlignment="1">
      <alignment vertical="center"/>
    </xf>
    <xf numFmtId="0" fontId="2" fillId="0" borderId="20" xfId="0" applyFont="1" applyBorder="1" applyAlignment="1">
      <alignment horizontal="center" vertical="center"/>
    </xf>
    <xf numFmtId="0" fontId="0" fillId="0" borderId="0" xfId="0" applyBorder="1" applyAlignment="1">
      <alignment vertical="center"/>
    </xf>
    <xf numFmtId="0" fontId="2" fillId="0" borderId="21" xfId="0" applyFont="1" applyFill="1" applyBorder="1" applyAlignment="1">
      <alignment vertical="top"/>
    </xf>
    <xf numFmtId="0" fontId="18" fillId="0" borderId="22" xfId="0" applyNumberFormat="1" applyFont="1" applyBorder="1" applyAlignment="1">
      <alignment horizontal="center" vertical="center" shrinkToFit="1"/>
    </xf>
    <xf numFmtId="178" fontId="18" fillId="0" borderId="23" xfId="0" applyNumberFormat="1" applyFont="1" applyBorder="1" applyAlignment="1">
      <alignment horizontal="center" vertical="center" shrinkToFit="1"/>
    </xf>
    <xf numFmtId="0" fontId="15" fillId="35" borderId="18" xfId="0" applyFont="1" applyFill="1" applyBorder="1" applyAlignment="1">
      <alignment vertical="center" shrinkToFit="1"/>
    </xf>
    <xf numFmtId="0" fontId="2" fillId="35" borderId="21" xfId="0" applyFont="1" applyFill="1" applyBorder="1" applyAlignment="1">
      <alignment vertical="center"/>
    </xf>
    <xf numFmtId="0" fontId="4" fillId="35" borderId="18" xfId="0" applyFont="1" applyFill="1" applyBorder="1" applyAlignment="1">
      <alignment horizontal="center" vertical="center"/>
    </xf>
    <xf numFmtId="0" fontId="5" fillId="35" borderId="10" xfId="0" applyFont="1" applyFill="1" applyBorder="1" applyAlignment="1">
      <alignment horizontal="center" vertical="center"/>
    </xf>
    <xf numFmtId="0" fontId="2" fillId="35" borderId="12" xfId="0" applyFont="1" applyFill="1" applyBorder="1" applyAlignment="1">
      <alignment vertical="center"/>
    </xf>
    <xf numFmtId="0" fontId="5" fillId="35" borderId="11" xfId="0" applyFont="1" applyFill="1" applyBorder="1" applyAlignment="1">
      <alignment horizontal="center" vertical="center"/>
    </xf>
    <xf numFmtId="0" fontId="2" fillId="35" borderId="13" xfId="0" applyFont="1" applyFill="1" applyBorder="1" applyAlignment="1">
      <alignment vertical="center"/>
    </xf>
    <xf numFmtId="188" fontId="2" fillId="35" borderId="14" xfId="0" applyNumberFormat="1" applyFont="1" applyFill="1" applyBorder="1" applyAlignment="1" quotePrefix="1">
      <alignment horizontal="left" vertical="center"/>
    </xf>
    <xf numFmtId="0" fontId="2" fillId="35" borderId="14" xfId="0" applyFont="1" applyFill="1" applyBorder="1" applyAlignment="1">
      <alignment vertical="center"/>
    </xf>
    <xf numFmtId="0" fontId="6" fillId="35" borderId="14" xfId="0" applyFont="1" applyFill="1" applyBorder="1" applyAlignment="1">
      <alignment horizontal="right" vertical="center"/>
    </xf>
    <xf numFmtId="0" fontId="9" fillId="35" borderId="14" xfId="0" applyFont="1" applyFill="1" applyBorder="1" applyAlignment="1" quotePrefix="1">
      <alignment horizontal="right" vertical="center"/>
    </xf>
    <xf numFmtId="0" fontId="4" fillId="35" borderId="10" xfId="0" applyFont="1" applyFill="1" applyBorder="1" applyAlignment="1">
      <alignment horizontal="center" vertical="center"/>
    </xf>
    <xf numFmtId="0" fontId="3" fillId="35" borderId="12" xfId="0" applyFont="1" applyFill="1" applyBorder="1" applyAlignment="1">
      <alignment vertical="center"/>
    </xf>
    <xf numFmtId="0" fontId="2" fillId="35" borderId="15" xfId="0" applyFont="1" applyFill="1" applyBorder="1" applyAlignment="1">
      <alignment vertical="center"/>
    </xf>
    <xf numFmtId="0" fontId="2" fillId="35" borderId="16" xfId="0" applyFont="1" applyFill="1" applyBorder="1" applyAlignment="1">
      <alignment vertical="center"/>
    </xf>
    <xf numFmtId="0" fontId="2" fillId="35" borderId="11" xfId="0" applyFont="1" applyFill="1" applyBorder="1" applyAlignment="1">
      <alignment horizontal="center" wrapText="1"/>
    </xf>
    <xf numFmtId="0" fontId="2" fillId="35" borderId="14" xfId="0" applyFont="1" applyFill="1" applyBorder="1" applyAlignment="1">
      <alignment/>
    </xf>
    <xf numFmtId="0" fontId="2" fillId="35" borderId="17" xfId="0" applyFont="1" applyFill="1" applyBorder="1" applyAlignment="1">
      <alignment/>
    </xf>
    <xf numFmtId="0" fontId="2" fillId="35" borderId="15" xfId="0" applyFont="1" applyFill="1" applyBorder="1" applyAlignment="1">
      <alignment/>
    </xf>
    <xf numFmtId="0" fontId="2" fillId="35" borderId="16" xfId="0" applyFont="1" applyFill="1" applyBorder="1" applyAlignment="1">
      <alignment/>
    </xf>
    <xf numFmtId="0" fontId="13" fillId="0" borderId="0" xfId="0" applyFont="1" applyFill="1" applyBorder="1" applyAlignment="1">
      <alignment vertical="center" wrapText="1"/>
    </xf>
    <xf numFmtId="0" fontId="2" fillId="36" borderId="14" xfId="0" applyFont="1" applyFill="1" applyBorder="1" applyAlignment="1">
      <alignment horizontal="center" vertical="center"/>
    </xf>
    <xf numFmtId="0" fontId="13" fillId="37" borderId="0" xfId="0" applyFont="1" applyFill="1" applyAlignment="1">
      <alignment horizontal="left" vertical="top" wrapText="1"/>
    </xf>
    <xf numFmtId="0" fontId="13" fillId="33" borderId="0" xfId="0" applyFont="1" applyFill="1" applyBorder="1" applyAlignment="1">
      <alignment horizontal="left" vertical="center" wrapText="1"/>
    </xf>
    <xf numFmtId="0" fontId="13" fillId="0" borderId="0" xfId="0" applyFont="1" applyAlignment="1">
      <alignment horizontal="left" vertical="top" wrapText="1"/>
    </xf>
    <xf numFmtId="0" fontId="2" fillId="38" borderId="21" xfId="0" applyFont="1" applyFill="1" applyBorder="1" applyAlignment="1">
      <alignment horizontal="left" vertical="top" wrapText="1"/>
    </xf>
    <xf numFmtId="0" fontId="2" fillId="38" borderId="20" xfId="0" applyFont="1" applyFill="1" applyBorder="1" applyAlignment="1">
      <alignment horizontal="left" vertical="top" wrapText="1"/>
    </xf>
    <xf numFmtId="0" fontId="2" fillId="38" borderId="24" xfId="0" applyFont="1" applyFill="1" applyBorder="1" applyAlignment="1">
      <alignment horizontal="left" vertical="top" wrapText="1"/>
    </xf>
    <xf numFmtId="0" fontId="2" fillId="33" borderId="14" xfId="0" applyFont="1" applyFill="1" applyBorder="1" applyAlignment="1">
      <alignment horizontal="center" vertical="center"/>
    </xf>
    <xf numFmtId="0" fontId="2" fillId="39" borderId="15" xfId="0" applyFont="1" applyFill="1" applyBorder="1" applyAlignment="1">
      <alignment horizontal="center" vertical="center"/>
    </xf>
    <xf numFmtId="190" fontId="2" fillId="40" borderId="14" xfId="0" applyNumberFormat="1" applyFont="1" applyFill="1" applyBorder="1" applyAlignment="1">
      <alignment horizontal="center" shrinkToFit="1"/>
    </xf>
    <xf numFmtId="0" fontId="15" fillId="0" borderId="15" xfId="0" applyFont="1" applyBorder="1" applyAlignment="1">
      <alignment horizontal="center" vertical="center" wrapText="1"/>
    </xf>
    <xf numFmtId="0" fontId="15" fillId="0" borderId="15" xfId="0" applyFont="1" applyBorder="1" applyAlignment="1">
      <alignment horizontal="center" vertical="center"/>
    </xf>
    <xf numFmtId="0" fontId="2" fillId="40" borderId="14" xfId="0" applyFont="1" applyFill="1" applyBorder="1" applyAlignment="1">
      <alignment horizont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33" borderId="12"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7" xfId="0" applyFont="1" applyFill="1" applyBorder="1" applyAlignment="1">
      <alignment horizontal="center" vertical="center"/>
    </xf>
    <xf numFmtId="0" fontId="16" fillId="0" borderId="14" xfId="0" applyFont="1" applyBorder="1" applyAlignment="1">
      <alignment horizontal="center" vertical="center" wrapText="1"/>
    </xf>
    <xf numFmtId="0" fontId="16" fillId="0" borderId="14" xfId="0" applyFont="1" applyBorder="1" applyAlignment="1">
      <alignment horizontal="center" vertical="center"/>
    </xf>
    <xf numFmtId="0" fontId="7" fillId="33" borderId="21"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4" xfId="0" applyFont="1" applyFill="1" applyBorder="1" applyAlignment="1">
      <alignment horizontal="center" vertical="center"/>
    </xf>
    <xf numFmtId="0" fontId="8" fillId="37" borderId="20" xfId="0" applyFont="1" applyFill="1" applyBorder="1" applyAlignment="1">
      <alignment horizontal="center" vertical="center"/>
    </xf>
    <xf numFmtId="0" fontId="8" fillId="37" borderId="24" xfId="0" applyFont="1" applyFill="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13" fillId="34" borderId="0" xfId="0" applyFont="1" applyFill="1" applyAlignment="1">
      <alignment horizontal="left" vertical="center" wrapText="1"/>
    </xf>
    <xf numFmtId="0" fontId="2" fillId="33" borderId="17" xfId="0" applyFont="1" applyFill="1" applyBorder="1" applyAlignment="1">
      <alignment horizontal="center" vertical="center"/>
    </xf>
    <xf numFmtId="0" fontId="13" fillId="41" borderId="0" xfId="0" applyFont="1" applyFill="1" applyBorder="1" applyAlignment="1">
      <alignment horizontal="left" vertical="top" wrapText="1"/>
    </xf>
    <xf numFmtId="0" fontId="15" fillId="42" borderId="0" xfId="0" applyFont="1" applyFill="1" applyAlignment="1">
      <alignment vertical="top" wrapText="1"/>
    </xf>
    <xf numFmtId="0" fontId="13" fillId="42" borderId="0" xfId="0" applyFont="1" applyFill="1" applyAlignment="1">
      <alignment vertical="top"/>
    </xf>
    <xf numFmtId="0" fontId="13" fillId="41" borderId="0" xfId="0" applyFont="1" applyFill="1" applyBorder="1" applyAlignment="1">
      <alignment horizontal="left" vertical="center" wrapText="1"/>
    </xf>
    <xf numFmtId="0" fontId="13" fillId="38" borderId="0" xfId="0" applyFont="1" applyFill="1" applyBorder="1" applyAlignment="1">
      <alignment horizontal="left" vertical="top" wrapText="1"/>
    </xf>
    <xf numFmtId="0" fontId="13" fillId="36" borderId="0" xfId="0" applyFont="1" applyFill="1" applyBorder="1" applyAlignment="1">
      <alignment horizontal="left" vertical="center" wrapText="1"/>
    </xf>
    <xf numFmtId="0" fontId="13" fillId="40" borderId="0" xfId="0" applyFont="1" applyFill="1" applyAlignment="1">
      <alignment horizontal="left" vertical="center" wrapText="1"/>
    </xf>
    <xf numFmtId="0" fontId="13" fillId="39" borderId="0" xfId="0" applyFont="1" applyFill="1" applyAlignment="1">
      <alignment horizontal="left" vertical="center" wrapText="1" shrinkToFit="1"/>
    </xf>
    <xf numFmtId="0" fontId="16" fillId="35" borderId="14" xfId="0" applyFont="1" applyFill="1" applyBorder="1" applyAlignment="1">
      <alignment horizontal="center" vertical="center" wrapText="1"/>
    </xf>
    <xf numFmtId="0" fontId="4" fillId="35" borderId="14" xfId="0" applyFont="1" applyFill="1" applyBorder="1" applyAlignment="1">
      <alignment horizontal="center" vertical="center"/>
    </xf>
    <xf numFmtId="0" fontId="7" fillId="35" borderId="18" xfId="0" applyFont="1" applyFill="1" applyBorder="1" applyAlignment="1">
      <alignment horizontal="center" vertical="center"/>
    </xf>
    <xf numFmtId="0" fontId="8" fillId="35" borderId="20" xfId="0" applyFont="1" applyFill="1" applyBorder="1" applyAlignment="1">
      <alignment horizontal="center" vertical="center"/>
    </xf>
    <xf numFmtId="0" fontId="8" fillId="35" borderId="24" xfId="0" applyFont="1" applyFill="1" applyBorder="1" applyAlignment="1">
      <alignment horizontal="center" vertical="center"/>
    </xf>
    <xf numFmtId="0" fontId="13" fillId="35" borderId="18" xfId="0" applyFont="1" applyFill="1" applyBorder="1" applyAlignment="1">
      <alignment horizontal="center" vertical="center"/>
    </xf>
    <xf numFmtId="0" fontId="7" fillId="35" borderId="21" xfId="0" applyFont="1" applyFill="1" applyBorder="1" applyAlignment="1">
      <alignment horizontal="center" vertical="center"/>
    </xf>
    <xf numFmtId="0" fontId="7" fillId="35" borderId="20" xfId="0" applyFont="1" applyFill="1" applyBorder="1" applyAlignment="1">
      <alignment horizontal="center" vertical="center"/>
    </xf>
    <xf numFmtId="0" fontId="7" fillId="35" borderId="24" xfId="0" applyFont="1" applyFill="1" applyBorder="1" applyAlignment="1">
      <alignment horizontal="center" vertical="center"/>
    </xf>
    <xf numFmtId="0" fontId="8" fillId="35" borderId="15" xfId="0" applyFont="1" applyFill="1" applyBorder="1" applyAlignment="1">
      <alignment horizontal="center" vertical="center"/>
    </xf>
    <xf numFmtId="0" fontId="8" fillId="35" borderId="16" xfId="0" applyFont="1" applyFill="1" applyBorder="1" applyAlignment="1">
      <alignment horizontal="center" vertical="center"/>
    </xf>
    <xf numFmtId="0" fontId="2" fillId="35" borderId="14"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15" xfId="0" applyFont="1" applyFill="1" applyBorder="1" applyAlignment="1">
      <alignment horizontal="center" vertical="center"/>
    </xf>
    <xf numFmtId="190" fontId="2" fillId="35" borderId="14" xfId="0" applyNumberFormat="1" applyFont="1" applyFill="1" applyBorder="1" applyAlignment="1">
      <alignment horizontal="center" shrinkToFit="1"/>
    </xf>
    <xf numFmtId="0" fontId="2" fillId="35" borderId="14" xfId="0" applyFont="1" applyFill="1" applyBorder="1" applyAlignment="1">
      <alignment horizontal="center" shrinkToFit="1"/>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12" fillId="41" borderId="0" xfId="0" applyFont="1" applyFill="1" applyAlignment="1">
      <alignment horizontal="center" vertical="center" wrapText="1"/>
    </xf>
    <xf numFmtId="0" fontId="18" fillId="0" borderId="19" xfId="0" applyFont="1" applyBorder="1" applyAlignment="1">
      <alignment horizontal="center" vertical="center" shrinkToFit="1"/>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18" fillId="0" borderId="28" xfId="0" applyFont="1" applyBorder="1" applyAlignment="1">
      <alignment horizontal="center" vertical="center" shrinkToFit="1"/>
    </xf>
    <xf numFmtId="0" fontId="18" fillId="0" borderId="3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0&#23398;&#26657;&#38306;&#20418;\&#38520;&#19978;&#37096;\2011&#24180;&#24230;\&#22823;&#20250;&#30003;&#12375;&#36796;&#12415;\&#24066;&#32207;&#20307;_&#20013;&#23614;&#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一覧表A"/>
      <sheetName val="データ取得"/>
      <sheetName val="初期設定"/>
      <sheetName val="駅伝女子"/>
      <sheetName val="駅伝男子"/>
    </sheetNames>
    <sheetDataSet>
      <sheetData sheetId="2">
        <row r="1">
          <cell r="D1" t="str">
            <v>mc</v>
          </cell>
          <cell r="E1" t="str">
            <v>所属団体名</v>
          </cell>
          <cell r="F1" t="str">
            <v>住所</v>
          </cell>
          <cell r="G1" t="str">
            <v>電話</v>
          </cell>
          <cell r="H1" t="str">
            <v>郡市ｺｰﾄﾞ</v>
          </cell>
        </row>
        <row r="2">
          <cell r="D2">
            <v>105001</v>
          </cell>
          <cell r="E2" t="str">
            <v>群馬大学教育学部附属中学校</v>
          </cell>
          <cell r="F2" t="str">
            <v>前橋市上沖町612</v>
          </cell>
          <cell r="G2" t="str">
            <v>027-231-4651</v>
          </cell>
          <cell r="H2">
            <v>63</v>
          </cell>
        </row>
        <row r="3">
          <cell r="D3">
            <v>105002</v>
          </cell>
          <cell r="E3" t="str">
            <v>前橋市立第一中学校</v>
          </cell>
          <cell r="F3" t="str">
            <v>前橋市南町1-20-5</v>
          </cell>
          <cell r="G3" t="str">
            <v>027-224-7731</v>
          </cell>
          <cell r="H3">
            <v>63</v>
          </cell>
        </row>
        <row r="4">
          <cell r="D4">
            <v>105003</v>
          </cell>
          <cell r="F4" t="str">
            <v>前橋市城東町4-24-12</v>
          </cell>
          <cell r="G4" t="str">
            <v>027-231-3575</v>
          </cell>
          <cell r="H4">
            <v>63</v>
          </cell>
        </row>
        <row r="5">
          <cell r="D5">
            <v>105004</v>
          </cell>
          <cell r="E5" t="str">
            <v>前橋市立第三中学校</v>
          </cell>
          <cell r="F5" t="str">
            <v>前橋市平和町2-13-24</v>
          </cell>
          <cell r="G5" t="str">
            <v>027-231-1405</v>
          </cell>
          <cell r="H5">
            <v>63</v>
          </cell>
        </row>
        <row r="6">
          <cell r="D6">
            <v>105005</v>
          </cell>
          <cell r="F6" t="str">
            <v>前橋市日吉町3-9-2</v>
          </cell>
          <cell r="G6" t="str">
            <v>027-231-6743</v>
          </cell>
          <cell r="H6">
            <v>63</v>
          </cell>
        </row>
        <row r="7">
          <cell r="D7">
            <v>105006</v>
          </cell>
          <cell r="E7" t="str">
            <v>前橋市立第五中学校</v>
          </cell>
          <cell r="F7" t="str">
            <v>前橋市文京町3-20-5</v>
          </cell>
          <cell r="G7" t="str">
            <v>027-221-5975</v>
          </cell>
          <cell r="H7">
            <v>63</v>
          </cell>
        </row>
        <row r="8">
          <cell r="D8">
            <v>105007</v>
          </cell>
          <cell r="E8" t="str">
            <v>前橋市立第六中学校</v>
          </cell>
          <cell r="F8" t="str">
            <v>前橋市総社町総社1625</v>
          </cell>
          <cell r="G8" t="str">
            <v>027-251-6661</v>
          </cell>
          <cell r="H8">
            <v>63</v>
          </cell>
        </row>
        <row r="9">
          <cell r="D9">
            <v>105008</v>
          </cell>
          <cell r="E9" t="str">
            <v>前橋市立第七中学校</v>
          </cell>
          <cell r="F9" t="str">
            <v>前橋市宮地町33-1</v>
          </cell>
          <cell r="G9" t="str">
            <v>027-265-0946</v>
          </cell>
          <cell r="H9">
            <v>63</v>
          </cell>
        </row>
        <row r="10">
          <cell r="D10">
            <v>105009</v>
          </cell>
          <cell r="E10" t="str">
            <v>前橋市立桂萓中学校</v>
          </cell>
          <cell r="F10" t="str">
            <v>前橋市上泉町175</v>
          </cell>
          <cell r="G10" t="str">
            <v>027-231-3066</v>
          </cell>
          <cell r="H10">
            <v>63</v>
          </cell>
        </row>
        <row r="11">
          <cell r="D11">
            <v>105010</v>
          </cell>
          <cell r="E11" t="str">
            <v>前橋市立芳賀中学校</v>
          </cell>
          <cell r="F11" t="str">
            <v>前橋市鳥取町796</v>
          </cell>
          <cell r="G11" t="str">
            <v>027-269-5829</v>
          </cell>
          <cell r="H11">
            <v>63</v>
          </cell>
        </row>
        <row r="12">
          <cell r="D12">
            <v>105011</v>
          </cell>
          <cell r="E12" t="str">
            <v>前橋市立元総社中学校</v>
          </cell>
          <cell r="F12" t="str">
            <v>前橋市総社町総社3060</v>
          </cell>
          <cell r="G12" t="str">
            <v>027-253-5481</v>
          </cell>
          <cell r="H12">
            <v>63</v>
          </cell>
        </row>
        <row r="13">
          <cell r="D13">
            <v>105012</v>
          </cell>
          <cell r="E13" t="str">
            <v>前橋市立東中学校</v>
          </cell>
          <cell r="F13" t="str">
            <v>前橋市光が丘町3</v>
          </cell>
          <cell r="G13" t="str">
            <v>027-251-5491</v>
          </cell>
          <cell r="H13">
            <v>63</v>
          </cell>
        </row>
        <row r="14">
          <cell r="D14">
            <v>105013</v>
          </cell>
          <cell r="E14" t="str">
            <v>前橋市立南橘中学校</v>
          </cell>
          <cell r="F14" t="str">
            <v>前橋市荒牧町975</v>
          </cell>
          <cell r="G14" t="str">
            <v>027-231-5351</v>
          </cell>
          <cell r="H14">
            <v>63</v>
          </cell>
        </row>
        <row r="15">
          <cell r="D15">
            <v>105014</v>
          </cell>
          <cell r="E15" t="str">
            <v>前橋市立木瀬中学校</v>
          </cell>
          <cell r="F15" t="str">
            <v>前橋市小屋原町1811-1</v>
          </cell>
          <cell r="G15" t="str">
            <v>027-266-0069</v>
          </cell>
          <cell r="H15">
            <v>63</v>
          </cell>
        </row>
        <row r="16">
          <cell r="D16">
            <v>105015</v>
          </cell>
          <cell r="E16" t="str">
            <v>前橋市立荒砥中学校</v>
          </cell>
          <cell r="F16" t="str">
            <v>前橋市荒子町1338</v>
          </cell>
          <cell r="G16" t="str">
            <v>027-268-2004</v>
          </cell>
          <cell r="H16">
            <v>63</v>
          </cell>
        </row>
        <row r="17">
          <cell r="D17">
            <v>105016</v>
          </cell>
          <cell r="E17" t="str">
            <v>前橋市立春日中学校</v>
          </cell>
          <cell r="F17" t="str">
            <v>前橋市上佐鳥町207</v>
          </cell>
          <cell r="G17" t="str">
            <v>027-265-1941</v>
          </cell>
          <cell r="H17">
            <v>63</v>
          </cell>
        </row>
        <row r="18">
          <cell r="D18">
            <v>105017</v>
          </cell>
          <cell r="E18" t="str">
            <v>前橋市立広瀬中学校</v>
          </cell>
          <cell r="F18" t="str">
            <v>前橋市後閑町437-1</v>
          </cell>
          <cell r="G18" t="str">
            <v>027-265-3755</v>
          </cell>
          <cell r="H18">
            <v>63</v>
          </cell>
        </row>
        <row r="19">
          <cell r="D19">
            <v>105018</v>
          </cell>
          <cell r="E19" t="str">
            <v>前橋市立鎌倉中学校</v>
          </cell>
          <cell r="F19" t="str">
            <v>前橋市上細井町2130</v>
          </cell>
          <cell r="G19" t="str">
            <v>027-234-5757</v>
          </cell>
          <cell r="H19">
            <v>63</v>
          </cell>
        </row>
        <row r="20">
          <cell r="D20">
            <v>105019</v>
          </cell>
          <cell r="E20" t="str">
            <v>前橋市立箱田中学校</v>
          </cell>
          <cell r="F20" t="str">
            <v>前橋市箱田町396-1</v>
          </cell>
          <cell r="G20" t="str">
            <v>027-252-5711</v>
          </cell>
          <cell r="H20">
            <v>63</v>
          </cell>
        </row>
        <row r="21">
          <cell r="D21">
            <v>105020</v>
          </cell>
          <cell r="E21" t="str">
            <v>共愛学園中学校</v>
          </cell>
          <cell r="F21" t="str">
            <v>前橋市小屋原町1115-3</v>
          </cell>
          <cell r="G21" t="str">
            <v>027-267-1000</v>
          </cell>
          <cell r="H21">
            <v>63</v>
          </cell>
        </row>
        <row r="22">
          <cell r="D22">
            <v>105025</v>
          </cell>
          <cell r="E22" t="str">
            <v>高崎市立第一中学校</v>
          </cell>
          <cell r="F22" t="str">
            <v>高崎市上和田町16-1</v>
          </cell>
          <cell r="G22" t="str">
            <v>027-322-5395</v>
          </cell>
          <cell r="H22">
            <v>64</v>
          </cell>
        </row>
        <row r="23">
          <cell r="D23">
            <v>105026</v>
          </cell>
          <cell r="E23" t="str">
            <v>高崎市立高松中学校</v>
          </cell>
          <cell r="F23" t="str">
            <v>高崎市高松町5-3</v>
          </cell>
          <cell r="G23" t="str">
            <v>027-322-3853</v>
          </cell>
          <cell r="H23">
            <v>64</v>
          </cell>
        </row>
        <row r="24">
          <cell r="D24">
            <v>105027</v>
          </cell>
          <cell r="H24">
            <v>64</v>
          </cell>
        </row>
        <row r="25">
          <cell r="D25">
            <v>105028</v>
          </cell>
          <cell r="E25" t="str">
            <v>高崎市立並榎中学校</v>
          </cell>
          <cell r="F25" t="str">
            <v>高崎市並榎町60</v>
          </cell>
          <cell r="G25" t="str">
            <v>027-361-8419</v>
          </cell>
          <cell r="H25">
            <v>64</v>
          </cell>
        </row>
        <row r="26">
          <cell r="D26">
            <v>105029</v>
          </cell>
          <cell r="E26" t="str">
            <v>高崎市立豊岡中学校</v>
          </cell>
          <cell r="F26" t="str">
            <v>高崎市中豊岡町350-2</v>
          </cell>
          <cell r="G26" t="str">
            <v>027-322-2215</v>
          </cell>
          <cell r="H26">
            <v>64</v>
          </cell>
        </row>
        <row r="27">
          <cell r="D27">
            <v>105030</v>
          </cell>
          <cell r="E27" t="str">
            <v>高崎市立中尾中学校</v>
          </cell>
          <cell r="F27" t="str">
            <v>高崎市中尾町791</v>
          </cell>
          <cell r="G27" t="str">
            <v>027-361-8810</v>
          </cell>
          <cell r="H27">
            <v>64</v>
          </cell>
        </row>
        <row r="28">
          <cell r="D28">
            <v>105031</v>
          </cell>
          <cell r="E28" t="str">
            <v>高崎市立長野郷中学校</v>
          </cell>
          <cell r="F28" t="str">
            <v>高崎市上小塙町325-1</v>
          </cell>
          <cell r="G28" t="str">
            <v>027-343-2902</v>
          </cell>
          <cell r="H28">
            <v>64</v>
          </cell>
        </row>
        <row r="29">
          <cell r="D29">
            <v>105032</v>
          </cell>
          <cell r="E29" t="str">
            <v>高崎市立大類中学校</v>
          </cell>
          <cell r="F29" t="str">
            <v>高崎市南大類町1455</v>
          </cell>
          <cell r="G29" t="str">
            <v>027-352-3253</v>
          </cell>
          <cell r="H29">
            <v>64</v>
          </cell>
        </row>
        <row r="30">
          <cell r="D30">
            <v>105033</v>
          </cell>
          <cell r="E30" t="str">
            <v>高崎市立塚沢中学校</v>
          </cell>
          <cell r="F30" t="str">
            <v>高崎市飯玉町109</v>
          </cell>
          <cell r="G30" t="str">
            <v>027-361-8400</v>
          </cell>
          <cell r="H30">
            <v>64</v>
          </cell>
        </row>
        <row r="31">
          <cell r="D31">
            <v>105034</v>
          </cell>
          <cell r="E31" t="str">
            <v>高崎市立片岡中学校</v>
          </cell>
          <cell r="F31" t="str">
            <v>高崎市片岡町1-14-1</v>
          </cell>
          <cell r="G31" t="str">
            <v>027-322-7485</v>
          </cell>
          <cell r="H31">
            <v>64</v>
          </cell>
        </row>
        <row r="32">
          <cell r="D32">
            <v>105035</v>
          </cell>
          <cell r="E32" t="str">
            <v>高崎市立佐野中学校</v>
          </cell>
          <cell r="F32" t="str">
            <v>高崎市上中居町345</v>
          </cell>
          <cell r="G32" t="str">
            <v>027-322-6316</v>
          </cell>
          <cell r="H32">
            <v>64</v>
          </cell>
        </row>
        <row r="33">
          <cell r="D33">
            <v>105036</v>
          </cell>
          <cell r="E33" t="str">
            <v>高崎市立八幡中学校</v>
          </cell>
          <cell r="F33" t="str">
            <v>高崎市八幡町1300-1</v>
          </cell>
          <cell r="G33" t="str">
            <v>027-343-1222</v>
          </cell>
          <cell r="H33">
            <v>64</v>
          </cell>
        </row>
        <row r="34">
          <cell r="D34">
            <v>105037</v>
          </cell>
          <cell r="E34" t="str">
            <v>高崎市立南八幡中学校</v>
          </cell>
          <cell r="F34" t="str">
            <v>高崎市山名町30-1</v>
          </cell>
          <cell r="G34" t="str">
            <v>027-346-2337</v>
          </cell>
          <cell r="H34">
            <v>64</v>
          </cell>
        </row>
        <row r="35">
          <cell r="D35">
            <v>105038</v>
          </cell>
          <cell r="E35" t="str">
            <v>高崎市立倉賀野中学校</v>
          </cell>
          <cell r="F35" t="str">
            <v>高崎市倉賀野町1270</v>
          </cell>
          <cell r="G35" t="str">
            <v>027-346-2308</v>
          </cell>
          <cell r="H35">
            <v>64</v>
          </cell>
        </row>
        <row r="36">
          <cell r="D36">
            <v>105039</v>
          </cell>
          <cell r="E36" t="str">
            <v>高崎市立高南中学校</v>
          </cell>
          <cell r="F36" t="str">
            <v>高崎市上滝町1032-2</v>
          </cell>
          <cell r="G36" t="str">
            <v>027-352-2927</v>
          </cell>
          <cell r="H36">
            <v>64</v>
          </cell>
        </row>
        <row r="37">
          <cell r="D37">
            <v>105040</v>
          </cell>
          <cell r="E37" t="str">
            <v>高崎市立寺尾中学校</v>
          </cell>
          <cell r="F37" t="str">
            <v>高崎市寺尾町2710</v>
          </cell>
          <cell r="G37" t="str">
            <v>027-322-8527</v>
          </cell>
          <cell r="H37">
            <v>64</v>
          </cell>
        </row>
        <row r="38">
          <cell r="D38">
            <v>105041</v>
          </cell>
          <cell r="E38" t="str">
            <v>高崎市立矢中中学校</v>
          </cell>
          <cell r="F38" t="str">
            <v>高崎市矢中町700-1</v>
          </cell>
          <cell r="G38" t="str">
            <v>027-347-3636</v>
          </cell>
          <cell r="H38">
            <v>64</v>
          </cell>
        </row>
        <row r="39">
          <cell r="D39">
            <v>105046</v>
          </cell>
          <cell r="E39" t="str">
            <v>桐生市立東中学校</v>
          </cell>
          <cell r="F39" t="str">
            <v>桐生市東3-7-1</v>
          </cell>
          <cell r="G39" t="str">
            <v>0277-45-2974</v>
          </cell>
          <cell r="H39">
            <v>65</v>
          </cell>
        </row>
        <row r="40">
          <cell r="D40">
            <v>105047</v>
          </cell>
          <cell r="E40" t="str">
            <v>桐生市立西中学校</v>
          </cell>
          <cell r="F40" t="str">
            <v>桐生市小曽根町3-30</v>
          </cell>
          <cell r="G40" t="str">
            <v>0277-22-3175</v>
          </cell>
          <cell r="H40">
            <v>65</v>
          </cell>
        </row>
        <row r="41">
          <cell r="D41">
            <v>105048</v>
          </cell>
          <cell r="E41" t="str">
            <v>桐生市立南中学校</v>
          </cell>
          <cell r="F41" t="str">
            <v>桐生市新宿3-3-19</v>
          </cell>
          <cell r="G41" t="str">
            <v>0277-44-4484</v>
          </cell>
          <cell r="H41">
            <v>65</v>
          </cell>
        </row>
        <row r="42">
          <cell r="D42">
            <v>105049</v>
          </cell>
          <cell r="E42" t="str">
            <v>桐生市立北中学校</v>
          </cell>
          <cell r="F42" t="str">
            <v>桐生市西久方町1-9-1</v>
          </cell>
          <cell r="G42" t="str">
            <v>0277-22-3177</v>
          </cell>
          <cell r="H42">
            <v>65</v>
          </cell>
        </row>
        <row r="43">
          <cell r="D43">
            <v>105050</v>
          </cell>
          <cell r="E43" t="str">
            <v>桐生市立昭和中学校</v>
          </cell>
          <cell r="F43" t="str">
            <v>桐生市美原町2-15</v>
          </cell>
          <cell r="G43" t="str">
            <v>0277-44-2472</v>
          </cell>
          <cell r="H43">
            <v>65</v>
          </cell>
        </row>
        <row r="44">
          <cell r="D44">
            <v>105051</v>
          </cell>
          <cell r="E44" t="str">
            <v>桐生市立境野中学校</v>
          </cell>
          <cell r="F44" t="str">
            <v>桐生市境野町6-1673</v>
          </cell>
          <cell r="G44" t="str">
            <v>0277-44-4249</v>
          </cell>
          <cell r="H44">
            <v>65</v>
          </cell>
        </row>
        <row r="45">
          <cell r="D45">
            <v>105052</v>
          </cell>
          <cell r="E45" t="str">
            <v>桐生市立広沢中学校</v>
          </cell>
          <cell r="F45" t="str">
            <v>桐生市広沢町4-1864-2</v>
          </cell>
          <cell r="G45" t="str">
            <v>0277-52-7050</v>
          </cell>
          <cell r="H45">
            <v>65</v>
          </cell>
        </row>
        <row r="46">
          <cell r="D46">
            <v>105053</v>
          </cell>
          <cell r="E46" t="str">
            <v>桐生市立梅田中学校</v>
          </cell>
          <cell r="F46" t="str">
            <v>桐生市梅田町2-甲382</v>
          </cell>
          <cell r="G46" t="str">
            <v>0277-32-1018</v>
          </cell>
          <cell r="H46">
            <v>65</v>
          </cell>
        </row>
        <row r="47">
          <cell r="D47">
            <v>105054</v>
          </cell>
          <cell r="E47" t="str">
            <v>桐生市立相生中学校</v>
          </cell>
          <cell r="F47" t="str">
            <v>桐生市相生町5-247</v>
          </cell>
          <cell r="G47" t="str">
            <v>0277-53-6162</v>
          </cell>
          <cell r="H47">
            <v>65</v>
          </cell>
        </row>
        <row r="48">
          <cell r="D48">
            <v>105055</v>
          </cell>
          <cell r="E48" t="str">
            <v>桐生市立桜木中学校</v>
          </cell>
          <cell r="F48" t="str">
            <v>桐生市広沢町1-2874</v>
          </cell>
          <cell r="G48" t="str">
            <v>0277-52-7200</v>
          </cell>
          <cell r="H48">
            <v>65</v>
          </cell>
        </row>
        <row r="49">
          <cell r="D49">
            <v>105056</v>
          </cell>
          <cell r="E49" t="str">
            <v>桐生市立川内中学校</v>
          </cell>
          <cell r="F49" t="str">
            <v>桐生市川内町5-358</v>
          </cell>
          <cell r="G49" t="str">
            <v>0277-65-9322</v>
          </cell>
          <cell r="H49">
            <v>65</v>
          </cell>
        </row>
        <row r="50">
          <cell r="D50">
            <v>105057</v>
          </cell>
          <cell r="E50" t="str">
            <v>桐生市立菱中学校</v>
          </cell>
          <cell r="F50" t="str">
            <v>桐生市菱町2-1955-1</v>
          </cell>
          <cell r="G50" t="str">
            <v>0277-45-2595</v>
          </cell>
          <cell r="H50">
            <v>65</v>
          </cell>
        </row>
        <row r="51">
          <cell r="D51">
            <v>105058</v>
          </cell>
          <cell r="E51" t="str">
            <v>桐丘中学校</v>
          </cell>
          <cell r="F51" t="str">
            <v>桐生市</v>
          </cell>
          <cell r="H51">
            <v>65</v>
          </cell>
        </row>
        <row r="52">
          <cell r="D52">
            <v>105062</v>
          </cell>
          <cell r="E52" t="str">
            <v>伊勢崎市立第一中学校</v>
          </cell>
          <cell r="F52" t="str">
            <v>伊勢崎市大字茂呂55</v>
          </cell>
          <cell r="G52" t="str">
            <v>0270-25-4456</v>
          </cell>
          <cell r="H52">
            <v>66</v>
          </cell>
        </row>
        <row r="53">
          <cell r="D53">
            <v>105063</v>
          </cell>
          <cell r="E53" t="str">
            <v>伊勢崎市立第二中学校</v>
          </cell>
          <cell r="F53" t="str">
            <v>伊勢崎市堀口町237-1</v>
          </cell>
          <cell r="G53" t="str">
            <v>0270-32-0047</v>
          </cell>
          <cell r="H53">
            <v>66</v>
          </cell>
        </row>
        <row r="54">
          <cell r="D54">
            <v>105064</v>
          </cell>
          <cell r="E54" t="str">
            <v>伊勢崎市立第三中学校</v>
          </cell>
          <cell r="F54" t="str">
            <v>伊勢崎市波志江町1903-1</v>
          </cell>
          <cell r="G54" t="str">
            <v>0270-24-2151</v>
          </cell>
          <cell r="H54">
            <v>66</v>
          </cell>
        </row>
        <row r="55">
          <cell r="D55">
            <v>105065</v>
          </cell>
          <cell r="E55" t="str">
            <v>伊勢崎市立第四中学校</v>
          </cell>
          <cell r="F55" t="str">
            <v>伊勢崎市下道寺町26</v>
          </cell>
          <cell r="G55" t="str">
            <v>0270-32-8105</v>
          </cell>
          <cell r="H55">
            <v>66</v>
          </cell>
        </row>
        <row r="56">
          <cell r="D56">
            <v>105066</v>
          </cell>
          <cell r="E56" t="str">
            <v>伊勢崎市立殖蓮中学校</v>
          </cell>
          <cell r="F56" t="str">
            <v>伊勢崎市上植木本町2152-2</v>
          </cell>
          <cell r="G56" t="str">
            <v>0270-25-4445</v>
          </cell>
          <cell r="H56">
            <v>66</v>
          </cell>
        </row>
        <row r="57">
          <cell r="D57">
            <v>105067</v>
          </cell>
          <cell r="E57" t="str">
            <v>伊勢崎市立宮郷中学校</v>
          </cell>
          <cell r="F57" t="str">
            <v>伊勢崎市田中島町1065</v>
          </cell>
          <cell r="G57" t="str">
            <v>0270-25-4448</v>
          </cell>
          <cell r="H57">
            <v>66</v>
          </cell>
        </row>
        <row r="58">
          <cell r="D58">
            <v>105071</v>
          </cell>
          <cell r="E58" t="str">
            <v>太田市立西中学校</v>
          </cell>
          <cell r="F58" t="str">
            <v>太田市八幡町24-1</v>
          </cell>
          <cell r="G58" t="str">
            <v>0276-22-3305</v>
          </cell>
          <cell r="H58">
            <v>67</v>
          </cell>
        </row>
        <row r="59">
          <cell r="D59">
            <v>105072</v>
          </cell>
          <cell r="E59" t="str">
            <v>太田市立北中学校</v>
          </cell>
          <cell r="F59" t="str">
            <v>太田市熊野町2-1</v>
          </cell>
          <cell r="G59" t="str">
            <v>0276-22-3306</v>
          </cell>
          <cell r="H59">
            <v>67</v>
          </cell>
        </row>
        <row r="60">
          <cell r="D60">
            <v>105073</v>
          </cell>
          <cell r="E60" t="str">
            <v>太田市立東中学校</v>
          </cell>
          <cell r="F60" t="str">
            <v>太田市飯塚町80</v>
          </cell>
          <cell r="G60" t="str">
            <v>0276-45-3307</v>
          </cell>
          <cell r="H60">
            <v>67</v>
          </cell>
        </row>
        <row r="61">
          <cell r="D61">
            <v>105074</v>
          </cell>
          <cell r="E61" t="str">
            <v>太田市立南中学校</v>
          </cell>
          <cell r="F61" t="str">
            <v>太田市高林北町955-1</v>
          </cell>
          <cell r="G61" t="str">
            <v>0276-38-0254</v>
          </cell>
          <cell r="H61">
            <v>67</v>
          </cell>
        </row>
        <row r="62">
          <cell r="D62">
            <v>105075</v>
          </cell>
          <cell r="E62" t="str">
            <v>太田市立強戸中学校</v>
          </cell>
          <cell r="F62" t="str">
            <v>太田市天良町72-3</v>
          </cell>
          <cell r="G62" t="str">
            <v>0276-37-0734</v>
          </cell>
          <cell r="H62">
            <v>67</v>
          </cell>
        </row>
        <row r="63">
          <cell r="D63">
            <v>105076</v>
          </cell>
          <cell r="E63" t="str">
            <v>太田市立休泊中学校</v>
          </cell>
          <cell r="F63" t="str">
            <v>太田市龍舞町3867-2</v>
          </cell>
          <cell r="G63" t="str">
            <v>0276-45-3842</v>
          </cell>
          <cell r="H63">
            <v>67</v>
          </cell>
        </row>
        <row r="64">
          <cell r="D64">
            <v>105077</v>
          </cell>
          <cell r="E64" t="str">
            <v>太田市立宝泉中学校</v>
          </cell>
          <cell r="F64" t="str">
            <v>太田市宝町735</v>
          </cell>
          <cell r="G64" t="str">
            <v>0276-31-4177</v>
          </cell>
          <cell r="H64">
            <v>67</v>
          </cell>
        </row>
        <row r="65">
          <cell r="D65">
            <v>105078</v>
          </cell>
          <cell r="E65" t="str">
            <v>太田市立毛里田中学校</v>
          </cell>
          <cell r="F65" t="str">
            <v>太田市矢田堀町242-2</v>
          </cell>
          <cell r="G65" t="str">
            <v>0276-37-1205</v>
          </cell>
          <cell r="H65">
            <v>67</v>
          </cell>
        </row>
        <row r="66">
          <cell r="D66">
            <v>105079</v>
          </cell>
          <cell r="E66" t="str">
            <v>太田市立城西中学校</v>
          </cell>
          <cell r="F66" t="str">
            <v>太田市新野町74</v>
          </cell>
          <cell r="G66" t="str">
            <v>0276-32-2115</v>
          </cell>
          <cell r="H66">
            <v>67</v>
          </cell>
        </row>
        <row r="67">
          <cell r="D67">
            <v>105080</v>
          </cell>
          <cell r="E67" t="str">
            <v>太田市立城東中学校</v>
          </cell>
          <cell r="F67" t="str">
            <v>太田市韮川町1</v>
          </cell>
          <cell r="G67" t="str">
            <v>0276-26-0511</v>
          </cell>
          <cell r="H67">
            <v>67</v>
          </cell>
        </row>
        <row r="68">
          <cell r="D68">
            <v>105081</v>
          </cell>
          <cell r="E68" t="str">
            <v>太田市立旭中学校</v>
          </cell>
          <cell r="F68" t="str">
            <v>太田市東矢島町1082</v>
          </cell>
          <cell r="G68" t="str">
            <v>0276-48-5631</v>
          </cell>
          <cell r="H68">
            <v>67</v>
          </cell>
        </row>
        <row r="69">
          <cell r="D69">
            <v>105082</v>
          </cell>
          <cell r="E69" t="str">
            <v>沼田市立沼田中学校</v>
          </cell>
          <cell r="F69" t="str">
            <v>沼田市東原新町1801-1</v>
          </cell>
          <cell r="G69" t="str">
            <v>0278-23-1116</v>
          </cell>
          <cell r="H69">
            <v>68</v>
          </cell>
        </row>
        <row r="70">
          <cell r="D70">
            <v>105083</v>
          </cell>
          <cell r="E70" t="str">
            <v>沼田市立沼田西中学校</v>
          </cell>
          <cell r="F70" t="str">
            <v>沼田市薄根町3580</v>
          </cell>
          <cell r="G70" t="str">
            <v>0278-22-3055</v>
          </cell>
          <cell r="H70">
            <v>68</v>
          </cell>
        </row>
        <row r="71">
          <cell r="D71">
            <v>105084</v>
          </cell>
          <cell r="E71" t="str">
            <v>沼田市立沼田東中学校</v>
          </cell>
          <cell r="F71" t="str">
            <v>沼田市横塚町1118</v>
          </cell>
          <cell r="G71" t="str">
            <v>0278-22-2472</v>
          </cell>
          <cell r="H71">
            <v>68</v>
          </cell>
        </row>
        <row r="72">
          <cell r="D72">
            <v>105085</v>
          </cell>
          <cell r="E72" t="str">
            <v>沼田市立薄根中学校</v>
          </cell>
          <cell r="F72" t="str">
            <v>沼田市善桂寺町40</v>
          </cell>
          <cell r="G72" t="str">
            <v>0278-22-3180</v>
          </cell>
          <cell r="H72">
            <v>68</v>
          </cell>
        </row>
        <row r="73">
          <cell r="D73">
            <v>105086</v>
          </cell>
          <cell r="E73" t="str">
            <v>沼田市立池田中学校</v>
          </cell>
          <cell r="F73" t="str">
            <v>沼田市発地新田町533</v>
          </cell>
          <cell r="G73" t="str">
            <v>0278-23-9330</v>
          </cell>
          <cell r="H73">
            <v>68</v>
          </cell>
        </row>
        <row r="74">
          <cell r="D74">
            <v>105089</v>
          </cell>
          <cell r="E74" t="str">
            <v>館林市立第一中学校</v>
          </cell>
          <cell r="F74" t="str">
            <v>館林市台宿町9-1</v>
          </cell>
          <cell r="G74" t="str">
            <v>0276-72-4455</v>
          </cell>
          <cell r="H74">
            <v>69</v>
          </cell>
        </row>
        <row r="75">
          <cell r="D75">
            <v>105090</v>
          </cell>
          <cell r="E75" t="str">
            <v>館林市立第二中学校</v>
          </cell>
          <cell r="F75" t="str">
            <v>館林市加法師町8-20</v>
          </cell>
          <cell r="G75" t="str">
            <v>0276-72-4074</v>
          </cell>
          <cell r="H75">
            <v>69</v>
          </cell>
        </row>
        <row r="76">
          <cell r="D76">
            <v>105091</v>
          </cell>
          <cell r="E76" t="str">
            <v>館林市立第三中学校</v>
          </cell>
          <cell r="F76" t="str">
            <v>館林市青柳町1751-78</v>
          </cell>
          <cell r="G76" t="str">
            <v>0276-72-4061</v>
          </cell>
          <cell r="H76">
            <v>69</v>
          </cell>
        </row>
        <row r="77">
          <cell r="D77">
            <v>105092</v>
          </cell>
          <cell r="E77" t="str">
            <v>館林市立第四中学校</v>
          </cell>
          <cell r="F77" t="str">
            <v>館林市上赤生田町3471-1</v>
          </cell>
          <cell r="G77" t="str">
            <v>0276-75-1771</v>
          </cell>
          <cell r="H77">
            <v>69</v>
          </cell>
        </row>
        <row r="78">
          <cell r="D78">
            <v>105093</v>
          </cell>
          <cell r="E78" t="str">
            <v>館林市立多々良中学校</v>
          </cell>
          <cell r="F78" t="str">
            <v>館林市西高根町50-23</v>
          </cell>
          <cell r="G78" t="str">
            <v>0276-72-4025</v>
          </cell>
          <cell r="H78">
            <v>69</v>
          </cell>
        </row>
        <row r="79">
          <cell r="D79">
            <v>105094</v>
          </cell>
          <cell r="E79" t="str">
            <v>沼田市立沼田南中学校</v>
          </cell>
          <cell r="F79" t="str">
            <v>沼田市戸鹿野町726</v>
          </cell>
          <cell r="G79" t="str">
            <v>0278-23-5557</v>
          </cell>
          <cell r="H79">
            <v>68</v>
          </cell>
        </row>
        <row r="80">
          <cell r="D80">
            <v>105096</v>
          </cell>
          <cell r="E80" t="str">
            <v>渋川市立渋川中学校</v>
          </cell>
          <cell r="F80" t="str">
            <v>渋川市2555-2</v>
          </cell>
          <cell r="G80" t="str">
            <v>0279-22-2548</v>
          </cell>
          <cell r="H80">
            <v>70</v>
          </cell>
        </row>
        <row r="81">
          <cell r="D81">
            <v>105097</v>
          </cell>
          <cell r="E81" t="str">
            <v>渋川市立金島中学校</v>
          </cell>
          <cell r="F81" t="str">
            <v>渋川市金井2007-1</v>
          </cell>
          <cell r="G81" t="str">
            <v>0279-22-2547</v>
          </cell>
          <cell r="H81">
            <v>70</v>
          </cell>
        </row>
        <row r="82">
          <cell r="D82">
            <v>105098</v>
          </cell>
          <cell r="E82" t="str">
            <v>渋川市立北中学校</v>
          </cell>
          <cell r="F82" t="str">
            <v>渋川市金井1044</v>
          </cell>
          <cell r="G82" t="str">
            <v>0279-22-2546</v>
          </cell>
          <cell r="H82">
            <v>70</v>
          </cell>
        </row>
        <row r="83">
          <cell r="D83">
            <v>105099</v>
          </cell>
          <cell r="E83" t="str">
            <v>渋川市立古巻中学校</v>
          </cell>
          <cell r="F83" t="str">
            <v>渋川市有馬753</v>
          </cell>
          <cell r="G83" t="str">
            <v>0279-22-2549</v>
          </cell>
          <cell r="H83">
            <v>70</v>
          </cell>
        </row>
        <row r="84">
          <cell r="D84">
            <v>105102</v>
          </cell>
          <cell r="E84" t="str">
            <v>藤岡市立西中学校</v>
          </cell>
          <cell r="F84" t="str">
            <v>藤岡市上大塚639</v>
          </cell>
          <cell r="G84" t="str">
            <v>0274-22-0704</v>
          </cell>
          <cell r="H84">
            <v>71</v>
          </cell>
        </row>
        <row r="85">
          <cell r="D85">
            <v>105103</v>
          </cell>
        </row>
        <row r="86">
          <cell r="D86">
            <v>105104</v>
          </cell>
          <cell r="E86" t="str">
            <v>藤岡市立東中学校</v>
          </cell>
          <cell r="F86" t="str">
            <v>藤岡市本郷786</v>
          </cell>
          <cell r="G86" t="str">
            <v>0274-22-0761</v>
          </cell>
          <cell r="H86">
            <v>71</v>
          </cell>
        </row>
        <row r="87">
          <cell r="D87">
            <v>105105</v>
          </cell>
          <cell r="E87" t="str">
            <v>藤岡市立北中学校</v>
          </cell>
          <cell r="F87" t="str">
            <v>藤岡市下栗須283-2</v>
          </cell>
          <cell r="G87" t="str">
            <v>0274-22-1352</v>
          </cell>
          <cell r="H87">
            <v>71</v>
          </cell>
        </row>
        <row r="88">
          <cell r="D88">
            <v>105106</v>
          </cell>
          <cell r="H88">
            <v>71</v>
          </cell>
        </row>
        <row r="89">
          <cell r="D89">
            <v>105107</v>
          </cell>
          <cell r="E89" t="str">
            <v>藤岡市立小野中学校</v>
          </cell>
          <cell r="F89" t="str">
            <v>藤岡市立石407</v>
          </cell>
          <cell r="G89" t="str">
            <v>0274-24-0104</v>
          </cell>
          <cell r="H89">
            <v>71</v>
          </cell>
        </row>
        <row r="90">
          <cell r="D90">
            <v>105110</v>
          </cell>
          <cell r="E90" t="str">
            <v>富岡市立富岡中学校</v>
          </cell>
          <cell r="F90" t="str">
            <v>富岡市七日市1116-1</v>
          </cell>
          <cell r="G90" t="str">
            <v>0274-62-1741</v>
          </cell>
          <cell r="H90">
            <v>72</v>
          </cell>
        </row>
        <row r="91">
          <cell r="D91">
            <v>105111</v>
          </cell>
          <cell r="E91" t="str">
            <v>富岡市立西中学校</v>
          </cell>
          <cell r="F91" t="str">
            <v>富岡市宮崎20</v>
          </cell>
          <cell r="G91" t="str">
            <v>0274-62-2017</v>
          </cell>
          <cell r="H91">
            <v>72</v>
          </cell>
        </row>
        <row r="92">
          <cell r="D92">
            <v>105112</v>
          </cell>
          <cell r="E92" t="str">
            <v>富岡市立東中学校</v>
          </cell>
          <cell r="F92" t="str">
            <v>富岡市富岡864</v>
          </cell>
          <cell r="G92" t="str">
            <v>0274-62-3511</v>
          </cell>
          <cell r="H92">
            <v>72</v>
          </cell>
        </row>
        <row r="93">
          <cell r="D93">
            <v>105113</v>
          </cell>
          <cell r="E93" t="str">
            <v>富岡市立北中学校</v>
          </cell>
          <cell r="F93" t="str">
            <v>富岡市相野田636</v>
          </cell>
          <cell r="G93" t="str">
            <v>0274-62-3009</v>
          </cell>
          <cell r="H93">
            <v>72</v>
          </cell>
        </row>
        <row r="94">
          <cell r="D94">
            <v>105114</v>
          </cell>
          <cell r="E94" t="str">
            <v>富岡市立南中学校</v>
          </cell>
          <cell r="F94" t="str">
            <v>富岡市中高瀬1118</v>
          </cell>
          <cell r="G94" t="str">
            <v>0274-64-1603</v>
          </cell>
          <cell r="H94">
            <v>72</v>
          </cell>
        </row>
        <row r="95">
          <cell r="D95">
            <v>105117</v>
          </cell>
          <cell r="E95" t="str">
            <v>安中市立第一中学校</v>
          </cell>
          <cell r="F95" t="str">
            <v>安中市安中5-8-1</v>
          </cell>
          <cell r="G95" t="str">
            <v>027-381-0459</v>
          </cell>
          <cell r="H95">
            <v>73</v>
          </cell>
        </row>
        <row r="96">
          <cell r="D96">
            <v>105118</v>
          </cell>
          <cell r="E96" t="str">
            <v>安中市立第二中学校</v>
          </cell>
          <cell r="F96" t="str">
            <v>安中市原市2261</v>
          </cell>
          <cell r="G96" t="str">
            <v>027-385-7857</v>
          </cell>
          <cell r="H96">
            <v>73</v>
          </cell>
        </row>
        <row r="97">
          <cell r="D97">
            <v>105119</v>
          </cell>
          <cell r="E97" t="str">
            <v>新島学園中学校</v>
          </cell>
          <cell r="F97" t="str">
            <v>安中市安中3702</v>
          </cell>
          <cell r="G97" t="str">
            <v>027-381-0240</v>
          </cell>
          <cell r="H97">
            <v>73</v>
          </cell>
        </row>
        <row r="98">
          <cell r="D98">
            <v>105123</v>
          </cell>
          <cell r="E98" t="str">
            <v>前橋市立大胡中学校</v>
          </cell>
          <cell r="F98" t="str">
            <v>前橋市堀越町52</v>
          </cell>
          <cell r="G98" t="str">
            <v>027-283-2004</v>
          </cell>
          <cell r="H98">
            <v>63</v>
          </cell>
        </row>
        <row r="99">
          <cell r="D99">
            <v>105124</v>
          </cell>
          <cell r="E99" t="str">
            <v>渋川市立北橘中学校</v>
          </cell>
          <cell r="F99" t="str">
            <v>渋川市北橘町真壁46</v>
          </cell>
          <cell r="G99" t="str">
            <v>0279-52-2400</v>
          </cell>
          <cell r="H99">
            <v>70</v>
          </cell>
        </row>
        <row r="100">
          <cell r="D100">
            <v>105125</v>
          </cell>
          <cell r="E100" t="str">
            <v>渋川市立赤城南中学校</v>
          </cell>
          <cell r="F100" t="str">
            <v>渋川市赤城町滝沢191-1</v>
          </cell>
          <cell r="G100" t="str">
            <v>0279-56-2321</v>
          </cell>
          <cell r="H100">
            <v>70</v>
          </cell>
        </row>
        <row r="101">
          <cell r="D101">
            <v>105126</v>
          </cell>
          <cell r="E101" t="str">
            <v>渋川市立赤城北中学校</v>
          </cell>
          <cell r="F101" t="str">
            <v>渋川市赤城町津久田2280</v>
          </cell>
          <cell r="G101" t="str">
            <v>0279-56-2234</v>
          </cell>
          <cell r="H101">
            <v>70</v>
          </cell>
        </row>
        <row r="102">
          <cell r="D102">
            <v>105127</v>
          </cell>
          <cell r="E102" t="str">
            <v>前橋市立富士見中学校</v>
          </cell>
          <cell r="F102" t="str">
            <v>前橋市富士見町田島954-1</v>
          </cell>
          <cell r="G102" t="str">
            <v>027-288-2620</v>
          </cell>
          <cell r="H102">
            <v>63</v>
          </cell>
        </row>
        <row r="103">
          <cell r="D103">
            <v>105128</v>
          </cell>
          <cell r="E103" t="str">
            <v>富士見中赤城山分学校</v>
          </cell>
        </row>
        <row r="104">
          <cell r="D104">
            <v>105129</v>
          </cell>
          <cell r="E104" t="str">
            <v>前橋市立宮城中学校</v>
          </cell>
          <cell r="F104" t="str">
            <v>前橋市宮城町鼻毛石1564-1</v>
          </cell>
          <cell r="G104" t="str">
            <v>027-283-2326</v>
          </cell>
          <cell r="H104">
            <v>63</v>
          </cell>
        </row>
        <row r="105">
          <cell r="D105">
            <v>105130</v>
          </cell>
          <cell r="E105" t="str">
            <v>前橋市立粕川中学校</v>
          </cell>
          <cell r="F105" t="str">
            <v>前橋市粕川町西田面138</v>
          </cell>
          <cell r="G105" t="str">
            <v>027-285-2027</v>
          </cell>
          <cell r="H105">
            <v>63</v>
          </cell>
        </row>
        <row r="106">
          <cell r="D106">
            <v>105131</v>
          </cell>
          <cell r="E106" t="str">
            <v>桐生市立新里中学校</v>
          </cell>
          <cell r="F106" t="str">
            <v>桐生市新里町山上827</v>
          </cell>
          <cell r="G106" t="str">
            <v>0277-74-8549</v>
          </cell>
          <cell r="H106">
            <v>65</v>
          </cell>
        </row>
        <row r="107">
          <cell r="D107">
            <v>105132</v>
          </cell>
          <cell r="E107" t="str">
            <v>桐生市立黒保根中学校</v>
          </cell>
          <cell r="F107" t="str">
            <v>桐生市黒保根町水沼342-7</v>
          </cell>
          <cell r="G107" t="str">
            <v>0277-96-2005</v>
          </cell>
          <cell r="H107">
            <v>65</v>
          </cell>
        </row>
        <row r="108">
          <cell r="D108">
            <v>105133</v>
          </cell>
          <cell r="E108" t="str">
            <v>みどり市立東中学校</v>
          </cell>
          <cell r="F108" t="str">
            <v>みどり市東町神戸47</v>
          </cell>
          <cell r="G108" t="str">
            <v>0277-97-2439</v>
          </cell>
          <cell r="H108">
            <v>61</v>
          </cell>
        </row>
        <row r="109">
          <cell r="D109">
            <v>105137</v>
          </cell>
          <cell r="E109" t="str">
            <v>高崎市立榛名中学校</v>
          </cell>
          <cell r="F109" t="str">
            <v>高崎市上里見町430</v>
          </cell>
          <cell r="G109" t="str">
            <v>027-374-1455</v>
          </cell>
          <cell r="H109">
            <v>64</v>
          </cell>
        </row>
        <row r="110">
          <cell r="D110">
            <v>105138</v>
          </cell>
          <cell r="E110" t="str">
            <v>高崎市立箕郷中学校</v>
          </cell>
          <cell r="F110" t="str">
            <v>高崎市箕郷町生原654</v>
          </cell>
          <cell r="G110" t="str">
            <v>027-371-3551</v>
          </cell>
          <cell r="H110">
            <v>64</v>
          </cell>
        </row>
        <row r="111">
          <cell r="D111">
            <v>105139</v>
          </cell>
          <cell r="E111" t="str">
            <v>高崎市立群馬中央中学校</v>
          </cell>
          <cell r="F111" t="str">
            <v>高崎市金古町352</v>
          </cell>
          <cell r="G111" t="str">
            <v>027-373-2231</v>
          </cell>
          <cell r="H111">
            <v>64</v>
          </cell>
        </row>
        <row r="112">
          <cell r="D112">
            <v>105140</v>
          </cell>
          <cell r="E112" t="str">
            <v>高崎市立群馬南中学校</v>
          </cell>
          <cell r="F112" t="str">
            <v>高崎市三ツ寺町712</v>
          </cell>
          <cell r="G112" t="str">
            <v>027-372-1525</v>
          </cell>
          <cell r="H112">
            <v>64</v>
          </cell>
        </row>
        <row r="113">
          <cell r="D113">
            <v>105141</v>
          </cell>
          <cell r="E113" t="str">
            <v>高崎市立倉渕中学校</v>
          </cell>
          <cell r="F113" t="str">
            <v>高崎市倉渕町岩氷215</v>
          </cell>
          <cell r="G113" t="str">
            <v>027-378-3214</v>
          </cell>
          <cell r="H113">
            <v>64</v>
          </cell>
        </row>
        <row r="114">
          <cell r="D114">
            <v>105144</v>
          </cell>
          <cell r="E114" t="str">
            <v>渋川市立伊香保中学校</v>
          </cell>
          <cell r="F114" t="str">
            <v>渋川市伊香保町伊香保544-16</v>
          </cell>
          <cell r="G114" t="str">
            <v>0279-72-2132</v>
          </cell>
          <cell r="H114">
            <v>70</v>
          </cell>
        </row>
        <row r="115">
          <cell r="D115">
            <v>105145</v>
          </cell>
          <cell r="E115" t="str">
            <v>渋川市立子持中学校</v>
          </cell>
          <cell r="F115" t="str">
            <v>渋川市中郷2258-3</v>
          </cell>
          <cell r="G115" t="str">
            <v>0279-53-3515</v>
          </cell>
          <cell r="H115">
            <v>70</v>
          </cell>
        </row>
        <row r="116">
          <cell r="D116">
            <v>105146</v>
          </cell>
          <cell r="E116" t="str">
            <v>渋川市立小野上中学校</v>
          </cell>
          <cell r="F116" t="str">
            <v>渋川市村上3788</v>
          </cell>
          <cell r="G116" t="str">
            <v>0279-59-2032</v>
          </cell>
          <cell r="H116">
            <v>70</v>
          </cell>
        </row>
        <row r="117">
          <cell r="D117">
            <v>105147</v>
          </cell>
          <cell r="E117" t="str">
            <v>榛東村立榛東中学校</v>
          </cell>
          <cell r="F117" t="str">
            <v>北群馬郡榛東村新井598-1</v>
          </cell>
          <cell r="G117" t="str">
            <v>0279-54-2100</v>
          </cell>
          <cell r="H117">
            <v>53</v>
          </cell>
        </row>
        <row r="118">
          <cell r="D118">
            <v>105148</v>
          </cell>
          <cell r="E118" t="str">
            <v>吉岡町立吉岡中学校</v>
          </cell>
          <cell r="F118" t="str">
            <v>北群馬郡吉岡町大字南下1383-2</v>
          </cell>
          <cell r="G118" t="str">
            <v>0279-54-3213</v>
          </cell>
          <cell r="H118">
            <v>53</v>
          </cell>
        </row>
        <row r="119">
          <cell r="D119">
            <v>105151</v>
          </cell>
          <cell r="E119" t="str">
            <v>高崎市立新町中学校</v>
          </cell>
          <cell r="F119" t="str">
            <v>高崎市新町361-1</v>
          </cell>
          <cell r="G119" t="str">
            <v>0274-42-0931</v>
          </cell>
          <cell r="H119">
            <v>64</v>
          </cell>
        </row>
        <row r="120">
          <cell r="D120">
            <v>105152</v>
          </cell>
          <cell r="E120" t="str">
            <v>藤岡市立鬼石中学校</v>
          </cell>
          <cell r="F120" t="str">
            <v>藤岡市鬼石町鬼石235-1</v>
          </cell>
          <cell r="G120" t="str">
            <v>0274-52-2750</v>
          </cell>
          <cell r="H120">
            <v>71</v>
          </cell>
        </row>
        <row r="121">
          <cell r="D121">
            <v>105153</v>
          </cell>
          <cell r="E121" t="str">
            <v>高崎市立吉井中央中学校</v>
          </cell>
          <cell r="F121" t="str">
            <v>高崎市吉井町吉井581</v>
          </cell>
          <cell r="G121" t="str">
            <v>027-387-3213</v>
          </cell>
          <cell r="H121">
            <v>64</v>
          </cell>
        </row>
        <row r="122">
          <cell r="D122">
            <v>105154</v>
          </cell>
          <cell r="E122" t="str">
            <v>高崎市立入野中学校</v>
          </cell>
          <cell r="F122" t="str">
            <v>高崎市吉井町石神321</v>
          </cell>
          <cell r="G122" t="str">
            <v>027-387-3214</v>
          </cell>
          <cell r="H122">
            <v>64</v>
          </cell>
        </row>
        <row r="123">
          <cell r="D123">
            <v>105155</v>
          </cell>
          <cell r="E123" t="str">
            <v>岩平中学校</v>
          </cell>
          <cell r="H123">
            <v>54</v>
          </cell>
        </row>
        <row r="124">
          <cell r="D124">
            <v>105156</v>
          </cell>
          <cell r="E124" t="str">
            <v>神流町立万場</v>
          </cell>
          <cell r="H124">
            <v>54</v>
          </cell>
        </row>
        <row r="125">
          <cell r="D125">
            <v>105157</v>
          </cell>
          <cell r="E125" t="str">
            <v>神流町立中里中学校</v>
          </cell>
          <cell r="F125" t="str">
            <v>多野郡神流町大字神ｹ原422</v>
          </cell>
          <cell r="G125" t="str">
            <v>0274-58-2517</v>
          </cell>
          <cell r="H125">
            <v>54</v>
          </cell>
        </row>
        <row r="126">
          <cell r="D126">
            <v>105158</v>
          </cell>
          <cell r="E126" t="str">
            <v>上野村立上野中学校</v>
          </cell>
          <cell r="F126" t="str">
            <v>多野郡上野村大字楢原113</v>
          </cell>
          <cell r="G126" t="str">
            <v>0274-59-2040</v>
          </cell>
          <cell r="H126">
            <v>54</v>
          </cell>
        </row>
        <row r="127">
          <cell r="D127">
            <v>105159</v>
          </cell>
          <cell r="E127" t="str">
            <v>高崎市立吉井西中学校</v>
          </cell>
          <cell r="F127" t="str">
            <v>高崎市吉井町本郷46番地</v>
          </cell>
          <cell r="G127" t="str">
            <v>027-387-3993</v>
          </cell>
          <cell r="H127">
            <v>64</v>
          </cell>
        </row>
        <row r="128">
          <cell r="D128">
            <v>105161</v>
          </cell>
          <cell r="E128" t="str">
            <v>富岡市立妙義中学校</v>
          </cell>
          <cell r="F128" t="str">
            <v>富岡市妙義町中里218</v>
          </cell>
          <cell r="G128" t="str">
            <v>0274-73-2117</v>
          </cell>
          <cell r="H128">
            <v>72</v>
          </cell>
        </row>
        <row r="129">
          <cell r="D129">
            <v>105162</v>
          </cell>
          <cell r="E129" t="str">
            <v>甘楽町立第一中学校</v>
          </cell>
          <cell r="F129" t="str">
            <v>甘楽郡甘楽町大字小川328-1</v>
          </cell>
          <cell r="G129" t="str">
            <v>0274-74-3154</v>
          </cell>
          <cell r="H129">
            <v>55</v>
          </cell>
        </row>
        <row r="130">
          <cell r="D130">
            <v>105163</v>
          </cell>
          <cell r="E130" t="str">
            <v>甘楽町立第二中学校</v>
          </cell>
          <cell r="F130" t="str">
            <v>甘楽郡甘楽町大字小幡684-1</v>
          </cell>
          <cell r="G130" t="str">
            <v>0274-74-2019</v>
          </cell>
          <cell r="H130">
            <v>55</v>
          </cell>
        </row>
        <row r="131">
          <cell r="D131">
            <v>105164</v>
          </cell>
          <cell r="F131" t="str">
            <v>甘楽郡甘楽町秋畑2438-1</v>
          </cell>
          <cell r="G131" t="str">
            <v>0274-74-9503</v>
          </cell>
          <cell r="H131">
            <v>55</v>
          </cell>
        </row>
        <row r="132">
          <cell r="D132">
            <v>105166</v>
          </cell>
          <cell r="E132" t="str">
            <v>下仁田町立下仁田中学校</v>
          </cell>
          <cell r="F132" t="str">
            <v>甘楽郡下仁田町大字下仁田26</v>
          </cell>
          <cell r="G132" t="str">
            <v>0274-82-2049</v>
          </cell>
          <cell r="H132">
            <v>55</v>
          </cell>
        </row>
        <row r="133">
          <cell r="D133">
            <v>105168</v>
          </cell>
          <cell r="E133" t="str">
            <v>南牧村立南牧中学校</v>
          </cell>
          <cell r="F133" t="str">
            <v>甘楽郡南牧村大字大日向1045</v>
          </cell>
          <cell r="G133" t="str">
            <v>0274-87-2501</v>
          </cell>
          <cell r="H133">
            <v>55</v>
          </cell>
        </row>
        <row r="134">
          <cell r="D134">
            <v>105169</v>
          </cell>
          <cell r="H134">
            <v>55</v>
          </cell>
        </row>
        <row r="135">
          <cell r="D135">
            <v>105173</v>
          </cell>
          <cell r="E135" t="str">
            <v>安中市立松井田東中学校</v>
          </cell>
          <cell r="F135" t="str">
            <v>安中市松井田町新堀236-16</v>
          </cell>
          <cell r="G135" t="str">
            <v>027-393-1122</v>
          </cell>
          <cell r="H135">
            <v>73</v>
          </cell>
        </row>
        <row r="136">
          <cell r="D136">
            <v>105174</v>
          </cell>
          <cell r="E136" t="str">
            <v>安中市立松井田西中学校</v>
          </cell>
          <cell r="F136" t="str">
            <v>安中市松井田町原53</v>
          </cell>
          <cell r="G136" t="str">
            <v>027-395-2438</v>
          </cell>
          <cell r="H136">
            <v>73</v>
          </cell>
        </row>
        <row r="137">
          <cell r="D137">
            <v>105175</v>
          </cell>
          <cell r="E137" t="str">
            <v>安中市立松井田南中学校</v>
          </cell>
          <cell r="F137" t="str">
            <v>安中市松井田町八城甲481</v>
          </cell>
          <cell r="G137" t="str">
            <v>027-393-1320</v>
          </cell>
          <cell r="H137">
            <v>73</v>
          </cell>
        </row>
        <row r="138">
          <cell r="D138">
            <v>105176</v>
          </cell>
          <cell r="E138" t="str">
            <v>安中市立松井田北中学校</v>
          </cell>
          <cell r="F138" t="str">
            <v>安中市松井田町上増田3602-1</v>
          </cell>
          <cell r="G138" t="str">
            <v>027-393-1520</v>
          </cell>
          <cell r="H138">
            <v>73</v>
          </cell>
        </row>
        <row r="139">
          <cell r="D139">
            <v>105179</v>
          </cell>
          <cell r="E139" t="str">
            <v>中之条町立中之条中学校</v>
          </cell>
          <cell r="F139" t="str">
            <v>吾妻郡中之条町大字中之条町1395-1</v>
          </cell>
          <cell r="G139" t="str">
            <v>0279-75-6464</v>
          </cell>
          <cell r="H139">
            <v>57</v>
          </cell>
        </row>
        <row r="140">
          <cell r="D140">
            <v>105180</v>
          </cell>
          <cell r="E140" t="str">
            <v>中之条町立西中学校</v>
          </cell>
          <cell r="F140" t="str">
            <v>吾妻郡中之条町大字下沢渡575</v>
          </cell>
          <cell r="G140" t="str">
            <v>0279-75-1185</v>
          </cell>
          <cell r="H140">
            <v>57</v>
          </cell>
        </row>
        <row r="141">
          <cell r="D141">
            <v>105183</v>
          </cell>
          <cell r="E141" t="str">
            <v>東吾妻町立太田中学校</v>
          </cell>
          <cell r="F141" t="str">
            <v>吾妻郡東吾妻町大字植栗1174-1</v>
          </cell>
          <cell r="G141" t="str">
            <v>0279-68-2369</v>
          </cell>
          <cell r="H141">
            <v>57</v>
          </cell>
        </row>
        <row r="142">
          <cell r="D142">
            <v>105184</v>
          </cell>
          <cell r="E142" t="str">
            <v>東吾妻町立原町中学校</v>
          </cell>
          <cell r="F142" t="str">
            <v>吾妻郡東吾妻町大字原町2693</v>
          </cell>
          <cell r="G142" t="str">
            <v>0279-68-2243</v>
          </cell>
          <cell r="H142">
            <v>57</v>
          </cell>
        </row>
        <row r="143">
          <cell r="D143">
            <v>105185</v>
          </cell>
          <cell r="E143" t="str">
            <v>東吾妻町立岩島中学校</v>
          </cell>
          <cell r="F143" t="str">
            <v>吾妻郡東吾妻町大字岩下1887</v>
          </cell>
          <cell r="G143" t="str">
            <v>0279-67-2037</v>
          </cell>
          <cell r="H143">
            <v>57</v>
          </cell>
        </row>
        <row r="144">
          <cell r="D144">
            <v>105186</v>
          </cell>
          <cell r="E144" t="str">
            <v>東吾妻町立坂上中学校</v>
          </cell>
          <cell r="F144" t="str">
            <v>吾妻郡東吾妻町大字本宿389</v>
          </cell>
          <cell r="G144" t="str">
            <v>0279-69-2227</v>
          </cell>
          <cell r="H144">
            <v>57</v>
          </cell>
        </row>
        <row r="145">
          <cell r="D145">
            <v>105187</v>
          </cell>
          <cell r="E145" t="str">
            <v>長野原町立東中学校</v>
          </cell>
          <cell r="F145" t="str">
            <v>吾妻郡長野原町大字長野原1174</v>
          </cell>
          <cell r="G145" t="str">
            <v>0279-82-2064</v>
          </cell>
          <cell r="H145">
            <v>57</v>
          </cell>
        </row>
        <row r="146">
          <cell r="D146">
            <v>105188</v>
          </cell>
          <cell r="E146" t="str">
            <v>長野原町立西中学校</v>
          </cell>
          <cell r="F146" t="str">
            <v>吾妻郡長野原町大字応桑1543-310</v>
          </cell>
          <cell r="G146" t="str">
            <v>0279-85-2249</v>
          </cell>
          <cell r="H146">
            <v>57</v>
          </cell>
        </row>
        <row r="147">
          <cell r="D147">
            <v>105189</v>
          </cell>
          <cell r="E147" t="str">
            <v>草津町立草津中学校</v>
          </cell>
          <cell r="F147" t="str">
            <v>吾妻郡草津町草津464-27</v>
          </cell>
          <cell r="G147" t="str">
            <v>0279-88-2227</v>
          </cell>
          <cell r="H147">
            <v>57</v>
          </cell>
        </row>
        <row r="148">
          <cell r="D148">
            <v>105190</v>
          </cell>
          <cell r="H148">
            <v>57</v>
          </cell>
        </row>
        <row r="149">
          <cell r="D149">
            <v>105191</v>
          </cell>
          <cell r="E149" t="str">
            <v>東吾妻町立東中学校</v>
          </cell>
          <cell r="F149" t="str">
            <v>吾妻郡東吾妻町大字箱島1690</v>
          </cell>
          <cell r="G149" t="str">
            <v>0279-59-3018</v>
          </cell>
          <cell r="H149">
            <v>57</v>
          </cell>
        </row>
        <row r="150">
          <cell r="D150">
            <v>105192</v>
          </cell>
          <cell r="E150" t="str">
            <v>嬬恋村立東中学校</v>
          </cell>
          <cell r="F150" t="str">
            <v>吾妻郡嬬恋村大字三原691</v>
          </cell>
          <cell r="G150" t="str">
            <v>0279-97-3026</v>
          </cell>
          <cell r="H150">
            <v>57</v>
          </cell>
        </row>
        <row r="151">
          <cell r="D151">
            <v>105193</v>
          </cell>
          <cell r="E151" t="str">
            <v>嬬恋村立西中学校</v>
          </cell>
          <cell r="F151" t="str">
            <v>吾妻郡嬬恋村大字大笹1654-2</v>
          </cell>
          <cell r="G151" t="str">
            <v>0279-96-0009</v>
          </cell>
          <cell r="H151">
            <v>57</v>
          </cell>
        </row>
        <row r="152">
          <cell r="D152">
            <v>105194</v>
          </cell>
          <cell r="E152" t="str">
            <v>中之条町立六合中学校</v>
          </cell>
          <cell r="F152" t="str">
            <v>吾妻郡中之条町大字生須543</v>
          </cell>
          <cell r="G152" t="str">
            <v>0279-95-3572</v>
          </cell>
          <cell r="H152">
            <v>57</v>
          </cell>
        </row>
        <row r="153">
          <cell r="D153">
            <v>105195</v>
          </cell>
          <cell r="H153">
            <v>57</v>
          </cell>
        </row>
        <row r="154">
          <cell r="D154">
            <v>105196</v>
          </cell>
          <cell r="E154" t="str">
            <v>高山村立高山中学校</v>
          </cell>
          <cell r="F154" t="str">
            <v>吾妻郡高山村大字中山3750</v>
          </cell>
          <cell r="G154" t="str">
            <v>0279-63-2002</v>
          </cell>
          <cell r="H154">
            <v>57</v>
          </cell>
        </row>
        <row r="155">
          <cell r="D155">
            <v>105197</v>
          </cell>
          <cell r="E155" t="str">
            <v>白根開善学校中学校</v>
          </cell>
          <cell r="H155">
            <v>57</v>
          </cell>
        </row>
        <row r="156">
          <cell r="D156">
            <v>105202</v>
          </cell>
          <cell r="H156">
            <v>58</v>
          </cell>
        </row>
        <row r="157">
          <cell r="D157">
            <v>105203</v>
          </cell>
          <cell r="E157" t="str">
            <v>みなかみ町立月夜野中学校</v>
          </cell>
          <cell r="F157" t="str">
            <v>利根郡みなかみ町月夜野80</v>
          </cell>
          <cell r="G157" t="str">
            <v>0278-62-1605</v>
          </cell>
          <cell r="H157">
            <v>58</v>
          </cell>
        </row>
        <row r="158">
          <cell r="D158">
            <v>105204</v>
          </cell>
          <cell r="E158" t="str">
            <v>みなかみ町立水上中学校</v>
          </cell>
          <cell r="F158" t="str">
            <v>利根郡みなかみ町湯原222</v>
          </cell>
          <cell r="G158" t="str">
            <v>0278-72-2124</v>
          </cell>
          <cell r="H158">
            <v>58</v>
          </cell>
        </row>
        <row r="159">
          <cell r="D159">
            <v>105205</v>
          </cell>
          <cell r="E159" t="str">
            <v>みなかみ町立藤原中学校</v>
          </cell>
          <cell r="F159" t="str">
            <v>利根郡みなかみ町藤原3491</v>
          </cell>
          <cell r="G159" t="str">
            <v>0278-75-2103</v>
          </cell>
          <cell r="H159">
            <v>58</v>
          </cell>
        </row>
        <row r="160">
          <cell r="D160">
            <v>105206</v>
          </cell>
          <cell r="E160" t="str">
            <v>沼田市立白沢中学校</v>
          </cell>
          <cell r="F160" t="str">
            <v>沼田市白沢町高平75-1</v>
          </cell>
          <cell r="G160" t="str">
            <v>0278-53-2009</v>
          </cell>
          <cell r="H160">
            <v>68</v>
          </cell>
        </row>
        <row r="161">
          <cell r="D161">
            <v>105207</v>
          </cell>
          <cell r="E161" t="str">
            <v>沼田市立利根中学校</v>
          </cell>
          <cell r="F161" t="str">
            <v>沼田市利根町追貝334</v>
          </cell>
          <cell r="G161" t="str">
            <v>0278-56-2044</v>
          </cell>
          <cell r="H161">
            <v>68</v>
          </cell>
        </row>
        <row r="162">
          <cell r="D162">
            <v>105208</v>
          </cell>
          <cell r="E162" t="str">
            <v>南郷中学校</v>
          </cell>
          <cell r="H162">
            <v>58</v>
          </cell>
        </row>
        <row r="163">
          <cell r="D163">
            <v>105209</v>
          </cell>
          <cell r="E163" t="str">
            <v>沼田市立多那中学校</v>
          </cell>
          <cell r="F163" t="str">
            <v>沼田市利根町多那732</v>
          </cell>
          <cell r="G163" t="str">
            <v>0278-53-2919</v>
          </cell>
          <cell r="H163">
            <v>68</v>
          </cell>
        </row>
        <row r="164">
          <cell r="D164">
            <v>105211</v>
          </cell>
          <cell r="E164" t="str">
            <v>片品村立片品中学校</v>
          </cell>
          <cell r="F164" t="str">
            <v>利根郡片品村大字鎌田4480</v>
          </cell>
          <cell r="G164" t="str">
            <v>0278-58-2019</v>
          </cell>
          <cell r="H164">
            <v>58</v>
          </cell>
        </row>
        <row r="165">
          <cell r="D165">
            <v>105212</v>
          </cell>
          <cell r="E165" t="str">
            <v>川場村立川場中学校</v>
          </cell>
          <cell r="F165" t="str">
            <v>利根郡川場村大字谷地2494</v>
          </cell>
          <cell r="G165" t="str">
            <v>0278-52-2331</v>
          </cell>
          <cell r="H165">
            <v>58</v>
          </cell>
        </row>
        <row r="166">
          <cell r="D166">
            <v>105213</v>
          </cell>
          <cell r="E166" t="str">
            <v>みなかみ町立新治中学校</v>
          </cell>
          <cell r="F166" t="str">
            <v>利根郡みなかみ町布施238</v>
          </cell>
          <cell r="G166" t="str">
            <v>0278-64-0351</v>
          </cell>
          <cell r="H166">
            <v>58</v>
          </cell>
        </row>
        <row r="167">
          <cell r="D167">
            <v>105216</v>
          </cell>
          <cell r="E167" t="str">
            <v>昭和村立昭和学校</v>
          </cell>
          <cell r="F167" t="str">
            <v>利根郡昭和村大字橡久保488-1</v>
          </cell>
          <cell r="G167" t="str">
            <v>0278-23-7321</v>
          </cell>
          <cell r="H167">
            <v>58</v>
          </cell>
        </row>
        <row r="168">
          <cell r="D168">
            <v>105220</v>
          </cell>
          <cell r="E168" t="str">
            <v>伊勢崎市立境北中学校</v>
          </cell>
          <cell r="F168" t="str">
            <v>伊勢崎市境下渕名2011-1</v>
          </cell>
          <cell r="G168" t="str">
            <v>0270-76-0003</v>
          </cell>
          <cell r="H168">
            <v>66</v>
          </cell>
        </row>
        <row r="169">
          <cell r="D169">
            <v>105221</v>
          </cell>
          <cell r="E169" t="str">
            <v>伊勢崎市立境南中学校</v>
          </cell>
          <cell r="F169" t="str">
            <v>伊勢崎市境188</v>
          </cell>
          <cell r="G169" t="str">
            <v>0270-74-0635</v>
          </cell>
          <cell r="H169">
            <v>66</v>
          </cell>
        </row>
        <row r="170">
          <cell r="D170">
            <v>105222</v>
          </cell>
          <cell r="E170" t="str">
            <v>伊勢崎市立境西中学校</v>
          </cell>
          <cell r="F170" t="str">
            <v>伊勢崎市境下武士872-2</v>
          </cell>
          <cell r="G170" t="str">
            <v>0270-74-1068</v>
          </cell>
          <cell r="H170">
            <v>66</v>
          </cell>
        </row>
        <row r="171">
          <cell r="D171">
            <v>105223</v>
          </cell>
          <cell r="E171" t="str">
            <v>玉村町立玉村中学校</v>
          </cell>
          <cell r="F171" t="str">
            <v>佐波郡玉村町大字福島913</v>
          </cell>
          <cell r="G171" t="str">
            <v>0270-65-2019</v>
          </cell>
          <cell r="H171">
            <v>59</v>
          </cell>
        </row>
        <row r="172">
          <cell r="D172">
            <v>105224</v>
          </cell>
          <cell r="E172" t="str">
            <v>伊勢崎市立赤堀中学校</v>
          </cell>
          <cell r="F172" t="str">
            <v>伊勢崎市西久保町2-398</v>
          </cell>
          <cell r="G172" t="str">
            <v>0270-62-0133</v>
          </cell>
          <cell r="H172">
            <v>66</v>
          </cell>
        </row>
        <row r="173">
          <cell r="D173">
            <v>105225</v>
          </cell>
          <cell r="E173" t="str">
            <v>伊勢崎市立あずま中学校</v>
          </cell>
          <cell r="F173" t="str">
            <v>伊勢崎市東町2707-2</v>
          </cell>
          <cell r="G173" t="str">
            <v>0270-62-0054</v>
          </cell>
          <cell r="H173">
            <v>66</v>
          </cell>
        </row>
        <row r="174">
          <cell r="D174">
            <v>105226</v>
          </cell>
          <cell r="E174" t="str">
            <v>玉村町立南中学校</v>
          </cell>
          <cell r="F174" t="str">
            <v>佐波郡玉村町大字上之手1748</v>
          </cell>
          <cell r="G174" t="str">
            <v>0270-65-8188</v>
          </cell>
          <cell r="H174">
            <v>59</v>
          </cell>
        </row>
        <row r="175">
          <cell r="D175">
            <v>105228</v>
          </cell>
          <cell r="E175" t="str">
            <v>太田市立立尾島中学校</v>
          </cell>
          <cell r="F175" t="str">
            <v>太田市尾島町大字亀岡584-1</v>
          </cell>
          <cell r="G175" t="str">
            <v>0276-52-0516</v>
          </cell>
          <cell r="H175">
            <v>67</v>
          </cell>
        </row>
        <row r="176">
          <cell r="D176">
            <v>105229</v>
          </cell>
          <cell r="E176" t="str">
            <v>太田市立木崎中学校</v>
          </cell>
          <cell r="F176" t="str">
            <v>太田市新田町大字木崎301</v>
          </cell>
          <cell r="G176" t="str">
            <v>0276-56-1031</v>
          </cell>
          <cell r="H176">
            <v>67</v>
          </cell>
        </row>
        <row r="177">
          <cell r="D177">
            <v>105230</v>
          </cell>
          <cell r="E177" t="str">
            <v>太田市立生品中学校</v>
          </cell>
          <cell r="F177" t="str">
            <v>太田市新田市野井町121</v>
          </cell>
          <cell r="G177" t="str">
            <v>0276-57-1075</v>
          </cell>
          <cell r="H177">
            <v>67</v>
          </cell>
        </row>
        <row r="178">
          <cell r="D178">
            <v>105231</v>
          </cell>
          <cell r="E178" t="str">
            <v>太田市立綿打中学校</v>
          </cell>
          <cell r="F178" t="str">
            <v>太田市新田町上田中182-1</v>
          </cell>
          <cell r="G178" t="str">
            <v>0276-56-1005</v>
          </cell>
          <cell r="H178">
            <v>67</v>
          </cell>
        </row>
        <row r="179">
          <cell r="D179">
            <v>105232</v>
          </cell>
          <cell r="E179" t="str">
            <v>太田市立薮塚本町中学校</v>
          </cell>
          <cell r="F179" t="str">
            <v>太田市藪塚本町大字大原695</v>
          </cell>
          <cell r="G179" t="str">
            <v>0277-78-2838</v>
          </cell>
          <cell r="H179">
            <v>67</v>
          </cell>
        </row>
        <row r="180">
          <cell r="D180">
            <v>105233</v>
          </cell>
          <cell r="E180" t="str">
            <v>みどり市立笠懸中学校</v>
          </cell>
          <cell r="F180" t="str">
            <v>みどり市笠懸町鹿362-1</v>
          </cell>
          <cell r="G180" t="str">
            <v>0277-76-2011</v>
          </cell>
          <cell r="H180">
            <v>61</v>
          </cell>
        </row>
        <row r="181">
          <cell r="D181">
            <v>105234</v>
          </cell>
          <cell r="E181" t="str">
            <v>みどり市立笠懸南中学校</v>
          </cell>
          <cell r="F181" t="str">
            <v>みどり市笠懸町阿左美829</v>
          </cell>
          <cell r="G181" t="str">
            <v>0277-76-6211</v>
          </cell>
          <cell r="H181">
            <v>61</v>
          </cell>
        </row>
        <row r="182">
          <cell r="D182">
            <v>105237</v>
          </cell>
          <cell r="E182" t="str">
            <v>みどり市立大間々中学校</v>
          </cell>
          <cell r="F182" t="str">
            <v>みどり市大間々町桐原217</v>
          </cell>
          <cell r="G182" t="str">
            <v>0277-73-1049</v>
          </cell>
          <cell r="H182">
            <v>61</v>
          </cell>
        </row>
        <row r="183">
          <cell r="D183">
            <v>105238</v>
          </cell>
          <cell r="E183" t="str">
            <v>みどり市立大間々東中学校</v>
          </cell>
          <cell r="F183" t="str">
            <v>みどり市大間々町大間々1829-1</v>
          </cell>
          <cell r="G183" t="str">
            <v>0277-73-0516</v>
          </cell>
          <cell r="H183">
            <v>61</v>
          </cell>
        </row>
        <row r="184">
          <cell r="D184">
            <v>105241</v>
          </cell>
          <cell r="E184" t="str">
            <v>板倉町立板倉中学校</v>
          </cell>
          <cell r="F184" t="str">
            <v>邑楽郡板倉町大字板倉2770</v>
          </cell>
          <cell r="G184" t="str">
            <v>0276-82-1148</v>
          </cell>
          <cell r="H184">
            <v>62</v>
          </cell>
        </row>
        <row r="185">
          <cell r="D185">
            <v>105242</v>
          </cell>
          <cell r="E185" t="str">
            <v>大泉町立南中学校</v>
          </cell>
          <cell r="F185" t="str">
            <v>邑楽郡大泉町大字吉田2465</v>
          </cell>
          <cell r="G185" t="str">
            <v>0276-62-2053</v>
          </cell>
          <cell r="H185">
            <v>62</v>
          </cell>
        </row>
        <row r="186">
          <cell r="D186">
            <v>105243</v>
          </cell>
          <cell r="E186" t="str">
            <v>大泉町立北中学校</v>
          </cell>
          <cell r="F186" t="str">
            <v>邑楽郡大泉町城之内2-24-1</v>
          </cell>
          <cell r="G186" t="str">
            <v>0276-62-2059</v>
          </cell>
          <cell r="H186">
            <v>62</v>
          </cell>
        </row>
        <row r="187">
          <cell r="D187">
            <v>105244</v>
          </cell>
          <cell r="E187" t="str">
            <v>大泉町立西中学校</v>
          </cell>
          <cell r="F187" t="str">
            <v>邑楽郡大泉町寄木戸533</v>
          </cell>
          <cell r="G187" t="str">
            <v>0276-63-8505</v>
          </cell>
          <cell r="H187">
            <v>62</v>
          </cell>
        </row>
        <row r="188">
          <cell r="D188">
            <v>105245</v>
          </cell>
          <cell r="E188" t="str">
            <v>明和町立明和中学校</v>
          </cell>
          <cell r="F188" t="str">
            <v>邑楽郡明和町新里298-1</v>
          </cell>
          <cell r="G188" t="str">
            <v>0276-84-3117</v>
          </cell>
          <cell r="H188">
            <v>62</v>
          </cell>
        </row>
        <row r="189">
          <cell r="D189">
            <v>105246</v>
          </cell>
          <cell r="E189" t="str">
            <v>千代田町立千代田中学校</v>
          </cell>
          <cell r="F189" t="str">
            <v>邑楽郡千代田町大字赤岩1920</v>
          </cell>
          <cell r="G189" t="str">
            <v>0276-86-3222</v>
          </cell>
          <cell r="H189">
            <v>62</v>
          </cell>
        </row>
        <row r="190">
          <cell r="D190">
            <v>105247</v>
          </cell>
          <cell r="E190" t="str">
            <v>邑楽町立邑楽中学校</v>
          </cell>
          <cell r="F190" t="str">
            <v>邑楽郡邑楽町大字中野2371</v>
          </cell>
          <cell r="G190" t="str">
            <v>0276-88-0150</v>
          </cell>
          <cell r="H190">
            <v>62</v>
          </cell>
        </row>
        <row r="191">
          <cell r="D191">
            <v>105248</v>
          </cell>
          <cell r="E191" t="str">
            <v>邑楽町立邑楽南中学校</v>
          </cell>
          <cell r="F191" t="str">
            <v>邑楽郡邑楽町大字篠塚1445</v>
          </cell>
          <cell r="G191" t="str">
            <v>0276-88-2120</v>
          </cell>
          <cell r="H191">
            <v>62</v>
          </cell>
        </row>
        <row r="192">
          <cell r="D192">
            <v>105249</v>
          </cell>
          <cell r="E192" t="str">
            <v>創世中等</v>
          </cell>
          <cell r="F192" t="str">
            <v>前橋市</v>
          </cell>
          <cell r="H192">
            <v>63</v>
          </cell>
        </row>
        <row r="193">
          <cell r="D193">
            <v>105250</v>
          </cell>
          <cell r="E193" t="str">
            <v>樹徳中学校</v>
          </cell>
          <cell r="F193" t="str">
            <v>桐生市稲荷町4-12</v>
          </cell>
          <cell r="G193" t="str">
            <v>0277-45-2257</v>
          </cell>
          <cell r="H193">
            <v>65</v>
          </cell>
        </row>
        <row r="194">
          <cell r="D194">
            <v>105251</v>
          </cell>
          <cell r="E194" t="str">
            <v>朝鮮初中級</v>
          </cell>
          <cell r="F194" t="str">
            <v>前橋市</v>
          </cell>
          <cell r="H194">
            <v>63</v>
          </cell>
        </row>
        <row r="195">
          <cell r="D195">
            <v>105252</v>
          </cell>
          <cell r="E195" t="str">
            <v>群馬県立中央中等教育学校</v>
          </cell>
          <cell r="F195" t="str">
            <v>高崎市新保田中町184</v>
          </cell>
          <cell r="G195" t="str">
            <v>027-370-6663</v>
          </cell>
          <cell r="H195">
            <v>64</v>
          </cell>
        </row>
        <row r="196">
          <cell r="D196">
            <v>105253</v>
          </cell>
          <cell r="E196" t="str">
            <v>群馬県立聾学校</v>
          </cell>
          <cell r="F196" t="str">
            <v>前橋市天川原町1-4</v>
          </cell>
          <cell r="G196" t="str">
            <v>027-223-3233</v>
          </cell>
          <cell r="H196">
            <v>63</v>
          </cell>
        </row>
        <row r="197">
          <cell r="D197">
            <v>105254</v>
          </cell>
          <cell r="E197" t="str">
            <v>桐生市立中央中学校</v>
          </cell>
          <cell r="F197" t="str">
            <v>桐生市美原町2-15</v>
          </cell>
          <cell r="G197" t="str">
            <v>0277-44-2472</v>
          </cell>
          <cell r="H197">
            <v>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AC21"/>
  <sheetViews>
    <sheetView tabSelected="1" zoomScalePageLayoutView="0" workbookViewId="0" topLeftCell="A1">
      <selection activeCell="C14" sqref="C14:G14"/>
    </sheetView>
  </sheetViews>
  <sheetFormatPr defaultColWidth="9.00390625" defaultRowHeight="13.5"/>
  <cols>
    <col min="1" max="1" width="9.25390625" style="2" customWidth="1"/>
    <col min="2" max="2" width="7.125" style="1" customWidth="1"/>
    <col min="3" max="3" width="7.25390625" style="1" customWidth="1"/>
    <col min="4" max="4" width="6.75390625" style="1" customWidth="1"/>
    <col min="5" max="5" width="6.875" style="1" customWidth="1"/>
    <col min="6" max="6" width="2.50390625" style="1" customWidth="1"/>
    <col min="7" max="7" width="5.25390625" style="1" customWidth="1"/>
    <col min="8" max="8" width="9.875" style="1" customWidth="1"/>
    <col min="9" max="9" width="3.75390625" style="1" customWidth="1"/>
    <col min="10" max="10" width="4.875" style="1" customWidth="1"/>
    <col min="11" max="11" width="2.00390625" style="1" customWidth="1"/>
    <col min="12" max="12" width="7.75390625" style="1" customWidth="1"/>
    <col min="13" max="13" width="3.00390625" style="1" customWidth="1"/>
    <col min="14" max="14" width="3.50390625" style="1" customWidth="1"/>
    <col min="15" max="15" width="12.00390625" style="1" customWidth="1"/>
    <col min="16" max="19" width="9.00390625" style="1" customWidth="1"/>
    <col min="20" max="20" width="27.75390625" style="1" customWidth="1"/>
    <col min="21" max="16384" width="9.00390625" style="1" customWidth="1"/>
  </cols>
  <sheetData>
    <row r="1" spans="1:20" ht="97.5" customHeight="1" thickBot="1">
      <c r="A1" s="78" t="s">
        <v>52</v>
      </c>
      <c r="B1" s="79"/>
      <c r="C1" s="79"/>
      <c r="D1" s="79"/>
      <c r="E1" s="79"/>
      <c r="F1" s="79"/>
      <c r="G1" s="79"/>
      <c r="H1" s="79"/>
      <c r="I1" s="79"/>
      <c r="J1" s="79"/>
      <c r="K1" s="79"/>
      <c r="L1" s="79"/>
      <c r="M1" s="79"/>
      <c r="N1" s="79"/>
      <c r="P1" s="92" t="s">
        <v>55</v>
      </c>
      <c r="Q1" s="93"/>
      <c r="R1" s="93"/>
      <c r="S1" s="93"/>
      <c r="T1" s="93"/>
    </row>
    <row r="2" spans="1:20" ht="25.5" customHeight="1" thickBot="1">
      <c r="A2" s="70" t="s">
        <v>8</v>
      </c>
      <c r="B2" s="72"/>
      <c r="C2" s="73"/>
      <c r="D2" s="73"/>
      <c r="E2" s="73"/>
      <c r="F2" s="73"/>
      <c r="G2" s="73"/>
      <c r="H2" s="73"/>
      <c r="I2" s="73"/>
      <c r="J2" s="73"/>
      <c r="K2" s="74"/>
      <c r="L2" s="31" t="s">
        <v>29</v>
      </c>
      <c r="M2" s="83"/>
      <c r="N2" s="84"/>
      <c r="P2" s="59" t="s">
        <v>16</v>
      </c>
      <c r="Q2" s="59"/>
      <c r="R2" s="59"/>
      <c r="S2" s="59"/>
      <c r="T2" s="59"/>
    </row>
    <row r="3" spans="1:20" ht="18.75" customHeight="1" thickBot="1">
      <c r="A3" s="71"/>
      <c r="B3" s="75"/>
      <c r="C3" s="76"/>
      <c r="D3" s="76"/>
      <c r="E3" s="76"/>
      <c r="F3" s="76"/>
      <c r="G3" s="76"/>
      <c r="H3" s="76"/>
      <c r="I3" s="76"/>
      <c r="J3" s="76"/>
      <c r="K3" s="77"/>
      <c r="L3" s="30" t="s">
        <v>20</v>
      </c>
      <c r="M3" s="85"/>
      <c r="N3" s="86"/>
      <c r="P3" s="59"/>
      <c r="Q3" s="59"/>
      <c r="R3" s="59"/>
      <c r="S3" s="59"/>
      <c r="T3" s="59"/>
    </row>
    <row r="4" spans="1:29" ht="39" customHeight="1" thickBot="1">
      <c r="A4" s="21" t="s">
        <v>6</v>
      </c>
      <c r="B4" s="80"/>
      <c r="C4" s="81"/>
      <c r="D4" s="81"/>
      <c r="E4" s="81"/>
      <c r="F4" s="81"/>
      <c r="G4" s="81"/>
      <c r="H4" s="81"/>
      <c r="I4" s="81"/>
      <c r="J4" s="81"/>
      <c r="K4" s="81"/>
      <c r="L4" s="81"/>
      <c r="M4" s="81"/>
      <c r="N4" s="82"/>
      <c r="P4" s="58" t="s">
        <v>30</v>
      </c>
      <c r="Q4" s="58"/>
      <c r="R4" s="58"/>
      <c r="S4" s="58"/>
      <c r="T4" s="58"/>
      <c r="U4" s="23"/>
      <c r="V4" s="23"/>
      <c r="W4" s="23"/>
      <c r="X4" s="23"/>
      <c r="Y4" s="23"/>
      <c r="Z4" s="23"/>
      <c r="AA4" s="23"/>
      <c r="AB4" s="23"/>
      <c r="AC4" s="23"/>
    </row>
    <row r="5" spans="1:29" ht="39" customHeight="1" thickBot="1">
      <c r="A5" s="21" t="s">
        <v>7</v>
      </c>
      <c r="B5" s="80"/>
      <c r="C5" s="81"/>
      <c r="D5" s="81"/>
      <c r="E5" s="81"/>
      <c r="F5" s="81"/>
      <c r="G5" s="81"/>
      <c r="H5" s="81"/>
      <c r="I5" s="81"/>
      <c r="J5" s="81"/>
      <c r="K5" s="81"/>
      <c r="L5" s="81"/>
      <c r="M5" s="81"/>
      <c r="N5" s="82"/>
      <c r="P5" s="60" t="s">
        <v>33</v>
      </c>
      <c r="Q5" s="60"/>
      <c r="R5" s="60"/>
      <c r="S5" s="60"/>
      <c r="T5" s="60"/>
      <c r="U5" s="29"/>
      <c r="V5" s="29"/>
      <c r="W5" s="29"/>
      <c r="X5" s="29"/>
      <c r="Y5" s="28"/>
      <c r="Z5" s="28"/>
      <c r="AA5" s="28"/>
      <c r="AB5" s="28"/>
      <c r="AC5" s="28"/>
    </row>
    <row r="6" spans="1:29" ht="26.25" customHeight="1">
      <c r="A6" s="4" t="s">
        <v>1</v>
      </c>
      <c r="B6" s="6" t="s">
        <v>5</v>
      </c>
      <c r="C6" s="87"/>
      <c r="D6" s="87"/>
      <c r="E6" s="87"/>
      <c r="F6" s="87"/>
      <c r="G6" s="87"/>
      <c r="H6" s="87"/>
      <c r="I6" s="87"/>
      <c r="J6" s="87"/>
      <c r="K6" s="87"/>
      <c r="L6" s="87"/>
      <c r="M6" s="87"/>
      <c r="N6" s="88"/>
      <c r="P6" s="96" t="s">
        <v>18</v>
      </c>
      <c r="Q6" s="96"/>
      <c r="R6" s="96"/>
      <c r="S6" s="96"/>
      <c r="T6" s="96"/>
      <c r="U6" s="29"/>
      <c r="V6" s="29"/>
      <c r="W6" s="29"/>
      <c r="X6" s="29"/>
      <c r="Y6" s="27"/>
      <c r="Z6" s="27"/>
      <c r="AA6" s="27"/>
      <c r="AB6" s="27"/>
      <c r="AC6" s="27"/>
    </row>
    <row r="7" spans="1:29" ht="26.25" customHeight="1" thickBot="1">
      <c r="A7" s="5" t="s">
        <v>2</v>
      </c>
      <c r="B7" s="7" t="s">
        <v>3</v>
      </c>
      <c r="C7" s="25"/>
      <c r="D7" s="9" t="s">
        <v>14</v>
      </c>
      <c r="E7" s="8"/>
      <c r="F7" s="9" t="s">
        <v>4</v>
      </c>
      <c r="G7" s="64"/>
      <c r="H7" s="64"/>
      <c r="I7" s="10">
        <v>5</v>
      </c>
      <c r="J7" s="26" t="s">
        <v>15</v>
      </c>
      <c r="K7" s="64"/>
      <c r="L7" s="64"/>
      <c r="M7" s="64"/>
      <c r="N7" s="90"/>
      <c r="P7" s="96"/>
      <c r="Q7" s="96"/>
      <c r="R7" s="96"/>
      <c r="S7" s="96"/>
      <c r="T7" s="96"/>
      <c r="U7" s="29"/>
      <c r="V7" s="29"/>
      <c r="W7" s="29"/>
      <c r="X7" s="29"/>
      <c r="Y7" s="28"/>
      <c r="Z7" s="28"/>
      <c r="AA7" s="28"/>
      <c r="AB7" s="28"/>
      <c r="AC7" s="28"/>
    </row>
    <row r="8" spans="1:24" ht="22.5" customHeight="1">
      <c r="A8" s="11"/>
      <c r="B8" s="13" t="s">
        <v>10</v>
      </c>
      <c r="C8" s="65"/>
      <c r="D8" s="65"/>
      <c r="E8" s="65"/>
      <c r="F8" s="65"/>
      <c r="G8" s="65"/>
      <c r="H8" s="14"/>
      <c r="I8" s="14"/>
      <c r="J8" s="14"/>
      <c r="K8" s="14"/>
      <c r="L8" s="14"/>
      <c r="M8" s="14"/>
      <c r="N8" s="15"/>
      <c r="P8" s="98" t="s">
        <v>17</v>
      </c>
      <c r="Q8" s="98"/>
      <c r="R8" s="98"/>
      <c r="S8" s="98"/>
      <c r="T8" s="98"/>
      <c r="U8" s="23"/>
      <c r="V8" s="23"/>
      <c r="W8" s="23"/>
      <c r="X8" s="23"/>
    </row>
    <row r="9" spans="1:24" ht="30" customHeight="1" thickBot="1">
      <c r="A9" s="12"/>
      <c r="B9" s="7"/>
      <c r="C9" s="57"/>
      <c r="D9" s="57"/>
      <c r="E9" s="57"/>
      <c r="F9" s="57"/>
      <c r="G9" s="57"/>
      <c r="H9" s="16" t="s">
        <v>11</v>
      </c>
      <c r="I9" s="66"/>
      <c r="J9" s="66"/>
      <c r="K9" s="66"/>
      <c r="L9" s="16" t="s">
        <v>0</v>
      </c>
      <c r="M9" s="17"/>
      <c r="N9" s="18" t="s">
        <v>12</v>
      </c>
      <c r="P9" s="98"/>
      <c r="Q9" s="98"/>
      <c r="R9" s="98"/>
      <c r="S9" s="98"/>
      <c r="T9" s="98"/>
      <c r="U9" s="23"/>
      <c r="V9" s="23"/>
      <c r="W9" s="23"/>
      <c r="X9" s="23"/>
    </row>
    <row r="10" spans="1:20" ht="22.5" customHeight="1">
      <c r="A10" s="11"/>
      <c r="B10" s="13" t="s">
        <v>10</v>
      </c>
      <c r="C10" s="65"/>
      <c r="D10" s="65"/>
      <c r="E10" s="65"/>
      <c r="F10" s="65"/>
      <c r="G10" s="65"/>
      <c r="H10" s="19"/>
      <c r="I10" s="19"/>
      <c r="J10" s="19"/>
      <c r="K10" s="19"/>
      <c r="L10" s="19"/>
      <c r="M10" s="19"/>
      <c r="N10" s="20"/>
      <c r="P10" s="97" t="s">
        <v>19</v>
      </c>
      <c r="Q10" s="97"/>
      <c r="R10" s="97"/>
      <c r="S10" s="97"/>
      <c r="T10" s="97"/>
    </row>
    <row r="11" spans="1:20" ht="30" customHeight="1" thickBot="1">
      <c r="A11" s="12"/>
      <c r="B11" s="7"/>
      <c r="C11" s="57"/>
      <c r="D11" s="57"/>
      <c r="E11" s="57"/>
      <c r="F11" s="57"/>
      <c r="G11" s="57"/>
      <c r="H11" s="16" t="s">
        <v>11</v>
      </c>
      <c r="I11" s="69"/>
      <c r="J11" s="69"/>
      <c r="K11" s="69"/>
      <c r="L11" s="16" t="s">
        <v>0</v>
      </c>
      <c r="M11" s="17"/>
      <c r="N11" s="18" t="s">
        <v>12</v>
      </c>
      <c r="P11" s="97"/>
      <c r="Q11" s="97"/>
      <c r="R11" s="97"/>
      <c r="S11" s="97"/>
      <c r="T11" s="97"/>
    </row>
    <row r="12" spans="1:20" ht="22.5" customHeight="1">
      <c r="A12" s="11"/>
      <c r="B12" s="13" t="s">
        <v>10</v>
      </c>
      <c r="C12" s="65"/>
      <c r="D12" s="65"/>
      <c r="E12" s="65"/>
      <c r="F12" s="65"/>
      <c r="G12" s="65"/>
      <c r="H12" s="19"/>
      <c r="I12" s="19"/>
      <c r="J12" s="19"/>
      <c r="K12" s="19"/>
      <c r="L12" s="19"/>
      <c r="M12" s="19"/>
      <c r="N12" s="20"/>
      <c r="P12" s="89" t="s">
        <v>31</v>
      </c>
      <c r="Q12" s="89"/>
      <c r="R12" s="89"/>
      <c r="S12" s="89"/>
      <c r="T12" s="89"/>
    </row>
    <row r="13" spans="1:20" ht="30" customHeight="1" thickBot="1">
      <c r="A13" s="12"/>
      <c r="B13" s="7"/>
      <c r="C13" s="57"/>
      <c r="D13" s="57"/>
      <c r="E13" s="57"/>
      <c r="F13" s="57"/>
      <c r="G13" s="57"/>
      <c r="H13" s="16" t="s">
        <v>11</v>
      </c>
      <c r="I13" s="69"/>
      <c r="J13" s="69"/>
      <c r="K13" s="69"/>
      <c r="L13" s="16" t="s">
        <v>0</v>
      </c>
      <c r="M13" s="17"/>
      <c r="N13" s="18" t="s">
        <v>12</v>
      </c>
      <c r="P13" s="89"/>
      <c r="Q13" s="89"/>
      <c r="R13" s="89"/>
      <c r="S13" s="89"/>
      <c r="T13" s="89"/>
    </row>
    <row r="14" spans="1:20" ht="22.5" customHeight="1">
      <c r="A14" s="11"/>
      <c r="B14" s="13" t="s">
        <v>10</v>
      </c>
      <c r="C14" s="65"/>
      <c r="D14" s="65"/>
      <c r="E14" s="65"/>
      <c r="F14" s="65"/>
      <c r="G14" s="65"/>
      <c r="H14" s="19"/>
      <c r="I14" s="19"/>
      <c r="J14" s="19"/>
      <c r="K14" s="19"/>
      <c r="L14" s="19"/>
      <c r="M14" s="19"/>
      <c r="N14" s="20"/>
      <c r="P14" s="95" t="s">
        <v>34</v>
      </c>
      <c r="Q14" s="95"/>
      <c r="R14" s="95"/>
      <c r="S14" s="95"/>
      <c r="T14" s="95"/>
    </row>
    <row r="15" spans="1:20" ht="30" customHeight="1" thickBot="1">
      <c r="A15" s="12"/>
      <c r="B15" s="7"/>
      <c r="C15" s="57"/>
      <c r="D15" s="57"/>
      <c r="E15" s="57"/>
      <c r="F15" s="57"/>
      <c r="G15" s="57"/>
      <c r="H15" s="16" t="s">
        <v>11</v>
      </c>
      <c r="I15" s="69"/>
      <c r="J15" s="69"/>
      <c r="K15" s="69"/>
      <c r="L15" s="16" t="s">
        <v>0</v>
      </c>
      <c r="M15" s="17"/>
      <c r="N15" s="18" t="s">
        <v>12</v>
      </c>
      <c r="P15" s="95"/>
      <c r="Q15" s="95"/>
      <c r="R15" s="95"/>
      <c r="S15" s="95"/>
      <c r="T15" s="95"/>
    </row>
    <row r="16" spans="1:20" ht="22.5" customHeight="1">
      <c r="A16" s="11"/>
      <c r="B16" s="13" t="s">
        <v>10</v>
      </c>
      <c r="C16" s="65"/>
      <c r="D16" s="65"/>
      <c r="E16" s="65"/>
      <c r="F16" s="65"/>
      <c r="G16" s="65"/>
      <c r="H16" s="19"/>
      <c r="I16" s="19"/>
      <c r="J16" s="19"/>
      <c r="K16" s="19"/>
      <c r="L16" s="19"/>
      <c r="M16" s="19"/>
      <c r="N16" s="20"/>
      <c r="P16" s="94" t="s">
        <v>32</v>
      </c>
      <c r="Q16" s="94"/>
      <c r="R16" s="94"/>
      <c r="S16" s="94"/>
      <c r="T16" s="94"/>
    </row>
    <row r="17" spans="1:20" ht="30" customHeight="1" thickBot="1">
      <c r="A17" s="12"/>
      <c r="B17" s="7"/>
      <c r="C17" s="57"/>
      <c r="D17" s="57"/>
      <c r="E17" s="57"/>
      <c r="F17" s="57"/>
      <c r="G17" s="57"/>
      <c r="H17" s="16" t="s">
        <v>11</v>
      </c>
      <c r="I17" s="69"/>
      <c r="J17" s="69"/>
      <c r="K17" s="69"/>
      <c r="L17" s="16" t="s">
        <v>0</v>
      </c>
      <c r="M17" s="17"/>
      <c r="N17" s="18" t="s">
        <v>12</v>
      </c>
      <c r="O17" s="3"/>
      <c r="P17" s="94"/>
      <c r="Q17" s="94"/>
      <c r="R17" s="94"/>
      <c r="S17" s="94"/>
      <c r="T17" s="94"/>
    </row>
    <row r="18" spans="1:20" ht="22.5" customHeight="1">
      <c r="A18" s="11"/>
      <c r="B18" s="13" t="s">
        <v>10</v>
      </c>
      <c r="C18" s="65"/>
      <c r="D18" s="65"/>
      <c r="E18" s="65"/>
      <c r="F18" s="65"/>
      <c r="G18" s="65"/>
      <c r="H18" s="19"/>
      <c r="I18" s="19"/>
      <c r="J18" s="19"/>
      <c r="K18" s="19"/>
      <c r="L18" s="19"/>
      <c r="M18" s="19"/>
      <c r="N18" s="20"/>
      <c r="P18" s="94" t="s">
        <v>53</v>
      </c>
      <c r="Q18" s="94"/>
      <c r="R18" s="94"/>
      <c r="S18" s="94"/>
      <c r="T18" s="94"/>
    </row>
    <row r="19" spans="1:20" ht="30" customHeight="1" thickBot="1">
      <c r="A19" s="12"/>
      <c r="B19" s="7"/>
      <c r="C19" s="57"/>
      <c r="D19" s="57"/>
      <c r="E19" s="57"/>
      <c r="F19" s="57"/>
      <c r="G19" s="57"/>
      <c r="H19" s="16" t="s">
        <v>11</v>
      </c>
      <c r="I19" s="69"/>
      <c r="J19" s="69"/>
      <c r="K19" s="69"/>
      <c r="L19" s="16" t="s">
        <v>0</v>
      </c>
      <c r="M19" s="17"/>
      <c r="N19" s="18" t="s">
        <v>12</v>
      </c>
      <c r="P19" s="94"/>
      <c r="Q19" s="94"/>
      <c r="R19" s="94"/>
      <c r="S19" s="94"/>
      <c r="T19" s="94"/>
    </row>
    <row r="20" spans="1:20" ht="72" customHeight="1" thickBot="1">
      <c r="A20" s="33" t="s">
        <v>35</v>
      </c>
      <c r="B20" s="61"/>
      <c r="C20" s="62"/>
      <c r="D20" s="62"/>
      <c r="E20" s="62"/>
      <c r="F20" s="62"/>
      <c r="G20" s="62"/>
      <c r="H20" s="62"/>
      <c r="I20" s="62"/>
      <c r="J20" s="62"/>
      <c r="K20" s="62"/>
      <c r="L20" s="62"/>
      <c r="M20" s="62"/>
      <c r="N20" s="63"/>
      <c r="P20" s="91" t="s">
        <v>54</v>
      </c>
      <c r="Q20" s="91"/>
      <c r="R20" s="91"/>
      <c r="S20" s="91"/>
      <c r="T20" s="91"/>
    </row>
    <row r="21" spans="1:20" ht="97.5" customHeight="1">
      <c r="A21" s="67" t="s">
        <v>51</v>
      </c>
      <c r="B21" s="68"/>
      <c r="C21" s="68"/>
      <c r="D21" s="68"/>
      <c r="E21" s="68"/>
      <c r="F21" s="68"/>
      <c r="G21" s="68"/>
      <c r="H21" s="68"/>
      <c r="I21" s="68"/>
      <c r="J21" s="68"/>
      <c r="K21" s="68"/>
      <c r="L21" s="68"/>
      <c r="M21" s="68"/>
      <c r="N21" s="68"/>
      <c r="P21" s="56"/>
      <c r="Q21" s="56"/>
      <c r="R21" s="56"/>
      <c r="S21" s="56"/>
      <c r="T21" s="56"/>
    </row>
    <row r="22" ht="22.5" customHeight="1"/>
    <row r="23" ht="30" customHeight="1"/>
    <row r="24" ht="43.5" customHeight="1"/>
    <row r="25" ht="70.5" customHeight="1"/>
    <row r="26" ht="49.5" customHeight="1"/>
    <row r="27" ht="22.5" customHeight="1"/>
    <row r="28" ht="21" customHeight="1"/>
    <row r="29" ht="18.75" customHeight="1"/>
  </sheetData>
  <sheetProtection password="E761" sheet="1"/>
  <protectedRanges>
    <protectedRange sqref="I9:K9 I11:K11 I13:K13 I15:K15 I17:K17 I19:K19 M17 M19 M9 M11 M13 M15" name="範囲6"/>
    <protectedRange sqref="C8:G19" name="範囲4"/>
    <protectedRange sqref="B2:K3 M2:N2 B4:N5 C6:N6 K7:N7 G7:H7 E7 C7 I9:K9 M9 I11:K11 M11 I13:K13 M13 I15:K15 M15 I17:K17 M17 M19:M20 I19:K20 C8:G19" name="範囲2"/>
    <protectedRange sqref="A20:N20" name="範囲3"/>
    <protectedRange sqref="B2:K3 M2:N2 B4:N5 C6:N6 C7 E7 G7:H7 K7:N7" name="範囲5"/>
    <protectedRange sqref="M3:N3" name="範囲7"/>
  </protectedRanges>
  <mergeCells count="43">
    <mergeCell ref="P20:T20"/>
    <mergeCell ref="P1:T1"/>
    <mergeCell ref="P18:T19"/>
    <mergeCell ref="P14:T15"/>
    <mergeCell ref="P6:T7"/>
    <mergeCell ref="P10:T11"/>
    <mergeCell ref="P8:T9"/>
    <mergeCell ref="P16:T17"/>
    <mergeCell ref="C6:N6"/>
    <mergeCell ref="B5:N5"/>
    <mergeCell ref="C8:G8"/>
    <mergeCell ref="P12:T13"/>
    <mergeCell ref="M7:N7"/>
    <mergeCell ref="I19:K19"/>
    <mergeCell ref="I17:K17"/>
    <mergeCell ref="I15:K15"/>
    <mergeCell ref="G7:H7"/>
    <mergeCell ref="C10:G10"/>
    <mergeCell ref="A2:A3"/>
    <mergeCell ref="B2:K3"/>
    <mergeCell ref="A1:N1"/>
    <mergeCell ref="B4:N4"/>
    <mergeCell ref="M2:N2"/>
    <mergeCell ref="M3:N3"/>
    <mergeCell ref="A21:N21"/>
    <mergeCell ref="I13:K13"/>
    <mergeCell ref="I11:K11"/>
    <mergeCell ref="C13:G13"/>
    <mergeCell ref="C18:G18"/>
    <mergeCell ref="C19:G19"/>
    <mergeCell ref="C12:G12"/>
    <mergeCell ref="C16:G16"/>
    <mergeCell ref="C17:G17"/>
    <mergeCell ref="C9:G9"/>
    <mergeCell ref="P4:T4"/>
    <mergeCell ref="P2:T3"/>
    <mergeCell ref="P5:T5"/>
    <mergeCell ref="B20:N20"/>
    <mergeCell ref="K7:L7"/>
    <mergeCell ref="C11:G11"/>
    <mergeCell ref="C14:G14"/>
    <mergeCell ref="C15:G15"/>
    <mergeCell ref="I9:K9"/>
  </mergeCells>
  <dataValidations count="1">
    <dataValidation type="whole" allowBlank="1" showInputMessage="1" showErrorMessage="1" sqref="M9 M11 M13 M15 M17 M19">
      <formula1>4</formula1>
      <formula2>6</formula2>
    </dataValidation>
  </dataValidations>
  <printOptions/>
  <pageMargins left="0.5905511811023623" right="0.5905511811023623" top="0.1968503937007874" bottom="0.1968503937007874" header="0.5118110236220472" footer="0.5118110236220472"/>
  <pageSetup horizontalDpi="600" verticalDpi="600" orientation="portrait" paperSize="9" scale="110" r:id="rId1"/>
</worksheet>
</file>

<file path=xl/worksheets/sheet2.xml><?xml version="1.0" encoding="utf-8"?>
<worksheet xmlns="http://schemas.openxmlformats.org/spreadsheetml/2006/main" xmlns:r="http://schemas.openxmlformats.org/officeDocument/2006/relationships">
  <sheetPr>
    <tabColor rgb="FFFF0000"/>
  </sheetPr>
  <dimension ref="A1:S20"/>
  <sheetViews>
    <sheetView zoomScalePageLayoutView="0" workbookViewId="0" topLeftCell="A1">
      <selection activeCell="A16" sqref="A16:A17"/>
    </sheetView>
  </sheetViews>
  <sheetFormatPr defaultColWidth="9.00390625" defaultRowHeight="13.5"/>
  <cols>
    <col min="1" max="1" width="9.25390625" style="2" customWidth="1"/>
    <col min="2" max="2" width="7.125" style="1" customWidth="1"/>
    <col min="3" max="3" width="7.25390625" style="1" customWidth="1"/>
    <col min="4" max="4" width="6.75390625" style="1" customWidth="1"/>
    <col min="5" max="5" width="6.875" style="1" customWidth="1"/>
    <col min="6" max="6" width="2.50390625" style="1" customWidth="1"/>
    <col min="7" max="7" width="5.25390625" style="1" customWidth="1"/>
    <col min="8" max="8" width="9.875" style="1" customWidth="1"/>
    <col min="9" max="9" width="3.75390625" style="1" customWidth="1"/>
    <col min="10" max="10" width="4.875" style="1" customWidth="1"/>
    <col min="11" max="11" width="2.00390625" style="1" customWidth="1"/>
    <col min="12" max="12" width="7.75390625" style="1" customWidth="1"/>
    <col min="13" max="13" width="3.00390625" style="1" customWidth="1"/>
    <col min="14" max="14" width="5.125" style="1" customWidth="1"/>
    <col min="15" max="15" width="2.25390625" style="1" customWidth="1"/>
    <col min="16" max="16384" width="9.00390625" style="1" customWidth="1"/>
  </cols>
  <sheetData>
    <row r="1" spans="1:14" ht="44.25" customHeight="1" thickBot="1">
      <c r="A1" s="99" t="s">
        <v>36</v>
      </c>
      <c r="B1" s="100"/>
      <c r="C1" s="100"/>
      <c r="D1" s="100"/>
      <c r="E1" s="100"/>
      <c r="F1" s="100"/>
      <c r="G1" s="100"/>
      <c r="H1" s="100"/>
      <c r="I1" s="100"/>
      <c r="J1" s="100"/>
      <c r="K1" s="100"/>
      <c r="L1" s="100"/>
      <c r="M1" s="100"/>
      <c r="N1" s="100"/>
    </row>
    <row r="2" spans="1:14" ht="34.5" customHeight="1" thickBot="1">
      <c r="A2" s="36" t="s">
        <v>8</v>
      </c>
      <c r="B2" s="101"/>
      <c r="C2" s="101"/>
      <c r="D2" s="101"/>
      <c r="E2" s="101"/>
      <c r="F2" s="101"/>
      <c r="G2" s="101"/>
      <c r="H2" s="101"/>
      <c r="I2" s="101"/>
      <c r="J2" s="101"/>
      <c r="K2" s="101"/>
      <c r="L2" s="37" t="s">
        <v>37</v>
      </c>
      <c r="M2" s="102"/>
      <c r="N2" s="103"/>
    </row>
    <row r="3" spans="1:14" ht="31.5" customHeight="1" thickBot="1">
      <c r="A3" s="38" t="s">
        <v>38</v>
      </c>
      <c r="B3" s="104" t="s">
        <v>39</v>
      </c>
      <c r="C3" s="104"/>
      <c r="D3" s="104"/>
      <c r="E3" s="104"/>
      <c r="F3" s="104"/>
      <c r="G3" s="104"/>
      <c r="H3" s="104" t="s">
        <v>40</v>
      </c>
      <c r="I3" s="104"/>
      <c r="J3" s="104"/>
      <c r="K3" s="104"/>
      <c r="L3" s="104"/>
      <c r="M3" s="104"/>
      <c r="N3" s="104"/>
    </row>
    <row r="4" spans="1:19" ht="33.75" customHeight="1" thickBot="1">
      <c r="A4" s="38" t="s">
        <v>6</v>
      </c>
      <c r="B4" s="105"/>
      <c r="C4" s="106"/>
      <c r="D4" s="106"/>
      <c r="E4" s="106"/>
      <c r="F4" s="106"/>
      <c r="G4" s="106"/>
      <c r="H4" s="106"/>
      <c r="I4" s="106"/>
      <c r="J4" s="106"/>
      <c r="K4" s="106"/>
      <c r="L4" s="106"/>
      <c r="M4" s="106"/>
      <c r="N4" s="107"/>
      <c r="P4" s="23"/>
      <c r="Q4" s="23"/>
      <c r="R4" s="23"/>
      <c r="S4" s="23"/>
    </row>
    <row r="5" spans="1:19" ht="33.75" customHeight="1" thickBot="1">
      <c r="A5" s="38" t="s">
        <v>7</v>
      </c>
      <c r="B5" s="105"/>
      <c r="C5" s="106"/>
      <c r="D5" s="106"/>
      <c r="E5" s="106"/>
      <c r="F5" s="106"/>
      <c r="G5" s="106"/>
      <c r="H5" s="106"/>
      <c r="I5" s="106"/>
      <c r="J5" s="106"/>
      <c r="K5" s="106"/>
      <c r="L5" s="106"/>
      <c r="M5" s="106"/>
      <c r="N5" s="107"/>
      <c r="P5" s="29"/>
      <c r="Q5" s="28"/>
      <c r="R5" s="28"/>
      <c r="S5" s="28"/>
    </row>
    <row r="6" spans="1:19" ht="26.25" customHeight="1">
      <c r="A6" s="39" t="s">
        <v>1</v>
      </c>
      <c r="B6" s="40" t="s">
        <v>5</v>
      </c>
      <c r="C6" s="108"/>
      <c r="D6" s="108"/>
      <c r="E6" s="108"/>
      <c r="F6" s="108"/>
      <c r="G6" s="108"/>
      <c r="H6" s="108"/>
      <c r="I6" s="108"/>
      <c r="J6" s="108"/>
      <c r="K6" s="108"/>
      <c r="L6" s="108"/>
      <c r="M6" s="108"/>
      <c r="N6" s="109"/>
      <c r="P6" s="29"/>
      <c r="Q6" s="27"/>
      <c r="R6" s="27"/>
      <c r="S6" s="27"/>
    </row>
    <row r="7" spans="1:19" ht="26.25" customHeight="1" thickBot="1">
      <c r="A7" s="41" t="s">
        <v>2</v>
      </c>
      <c r="B7" s="42" t="s">
        <v>41</v>
      </c>
      <c r="C7" s="43"/>
      <c r="D7" s="44" t="s">
        <v>14</v>
      </c>
      <c r="E7" s="44"/>
      <c r="F7" s="44" t="s">
        <v>4</v>
      </c>
      <c r="G7" s="110"/>
      <c r="H7" s="110"/>
      <c r="I7" s="45">
        <v>5</v>
      </c>
      <c r="J7" s="46" t="s">
        <v>42</v>
      </c>
      <c r="K7" s="110" t="s">
        <v>43</v>
      </c>
      <c r="L7" s="110"/>
      <c r="M7" s="110"/>
      <c r="N7" s="111"/>
      <c r="P7" s="29"/>
      <c r="Q7" s="28"/>
      <c r="R7" s="28"/>
      <c r="S7" s="28"/>
    </row>
    <row r="8" spans="1:16" ht="22.5" customHeight="1">
      <c r="A8" s="47" t="s">
        <v>44</v>
      </c>
      <c r="B8" s="48" t="s">
        <v>45</v>
      </c>
      <c r="C8" s="112"/>
      <c r="D8" s="112"/>
      <c r="E8" s="112"/>
      <c r="F8" s="112"/>
      <c r="G8" s="112"/>
      <c r="H8" s="49"/>
      <c r="I8" s="49"/>
      <c r="J8" s="49"/>
      <c r="K8" s="49"/>
      <c r="L8" s="49"/>
      <c r="M8" s="49"/>
      <c r="N8" s="50"/>
      <c r="P8" s="23"/>
    </row>
    <row r="9" spans="1:16" ht="30" customHeight="1" thickBot="1">
      <c r="A9" s="51" t="s">
        <v>56</v>
      </c>
      <c r="B9" s="42"/>
      <c r="C9" s="110"/>
      <c r="D9" s="110"/>
      <c r="E9" s="110"/>
      <c r="F9" s="110"/>
      <c r="G9" s="110"/>
      <c r="H9" s="52" t="s">
        <v>11</v>
      </c>
      <c r="I9" s="113"/>
      <c r="J9" s="113"/>
      <c r="K9" s="113"/>
      <c r="L9" s="52" t="s">
        <v>0</v>
      </c>
      <c r="M9" s="52"/>
      <c r="N9" s="53" t="s">
        <v>12</v>
      </c>
      <c r="P9" s="23"/>
    </row>
    <row r="10" spans="1:14" ht="22.5" customHeight="1">
      <c r="A10" s="47" t="s">
        <v>46</v>
      </c>
      <c r="B10" s="48" t="s">
        <v>47</v>
      </c>
      <c r="C10" s="112"/>
      <c r="D10" s="112"/>
      <c r="E10" s="112"/>
      <c r="F10" s="112"/>
      <c r="G10" s="112"/>
      <c r="H10" s="54"/>
      <c r="I10" s="54"/>
      <c r="J10" s="54"/>
      <c r="K10" s="54"/>
      <c r="L10" s="54"/>
      <c r="M10" s="54"/>
      <c r="N10" s="55"/>
    </row>
    <row r="11" spans="1:14" ht="30" customHeight="1" thickBot="1">
      <c r="A11" s="51" t="s">
        <v>57</v>
      </c>
      <c r="B11" s="42"/>
      <c r="C11" s="110"/>
      <c r="D11" s="110"/>
      <c r="E11" s="110"/>
      <c r="F11" s="110"/>
      <c r="G11" s="110"/>
      <c r="H11" s="52" t="s">
        <v>11</v>
      </c>
      <c r="I11" s="114"/>
      <c r="J11" s="114"/>
      <c r="K11" s="114"/>
      <c r="L11" s="52" t="s">
        <v>0</v>
      </c>
      <c r="M11" s="52"/>
      <c r="N11" s="53" t="s">
        <v>12</v>
      </c>
    </row>
    <row r="12" spans="1:14" ht="22.5" customHeight="1">
      <c r="A12" s="47" t="s">
        <v>48</v>
      </c>
      <c r="B12" s="48" t="s">
        <v>47</v>
      </c>
      <c r="C12" s="112"/>
      <c r="D12" s="112"/>
      <c r="E12" s="112"/>
      <c r="F12" s="112"/>
      <c r="G12" s="112"/>
      <c r="H12" s="54"/>
      <c r="I12" s="54"/>
      <c r="J12" s="54"/>
      <c r="K12" s="54"/>
      <c r="L12" s="54"/>
      <c r="M12" s="54"/>
      <c r="N12" s="55"/>
    </row>
    <row r="13" spans="1:14" ht="30" customHeight="1" thickBot="1">
      <c r="A13" s="51" t="s">
        <v>57</v>
      </c>
      <c r="B13" s="42"/>
      <c r="C13" s="110"/>
      <c r="D13" s="110"/>
      <c r="E13" s="110"/>
      <c r="F13" s="110"/>
      <c r="G13" s="110"/>
      <c r="H13" s="52" t="s">
        <v>11</v>
      </c>
      <c r="I13" s="114"/>
      <c r="J13" s="114"/>
      <c r="K13" s="114"/>
      <c r="L13" s="52" t="s">
        <v>0</v>
      </c>
      <c r="M13" s="52"/>
      <c r="N13" s="53" t="s">
        <v>12</v>
      </c>
    </row>
    <row r="14" spans="1:14" ht="22.5" customHeight="1">
      <c r="A14" s="47" t="s">
        <v>49</v>
      </c>
      <c r="B14" s="48" t="s">
        <v>47</v>
      </c>
      <c r="C14" s="112"/>
      <c r="D14" s="112"/>
      <c r="E14" s="112"/>
      <c r="F14" s="112"/>
      <c r="G14" s="112"/>
      <c r="H14" s="54"/>
      <c r="I14" s="54"/>
      <c r="J14" s="54"/>
      <c r="K14" s="54"/>
      <c r="L14" s="54"/>
      <c r="M14" s="54"/>
      <c r="N14" s="55"/>
    </row>
    <row r="15" spans="1:14" ht="30" customHeight="1" thickBot="1">
      <c r="A15" s="51" t="s">
        <v>57</v>
      </c>
      <c r="B15" s="42"/>
      <c r="C15" s="110"/>
      <c r="D15" s="110"/>
      <c r="E15" s="110"/>
      <c r="F15" s="110"/>
      <c r="G15" s="110"/>
      <c r="H15" s="52" t="s">
        <v>11</v>
      </c>
      <c r="I15" s="114"/>
      <c r="J15" s="114"/>
      <c r="K15" s="114"/>
      <c r="L15" s="52" t="s">
        <v>0</v>
      </c>
      <c r="M15" s="52"/>
      <c r="N15" s="53" t="s">
        <v>12</v>
      </c>
    </row>
    <row r="16" spans="1:14" ht="22.5" customHeight="1">
      <c r="A16" s="115" t="s">
        <v>50</v>
      </c>
      <c r="B16" s="48" t="s">
        <v>47</v>
      </c>
      <c r="C16" s="112"/>
      <c r="D16" s="112"/>
      <c r="E16" s="112"/>
      <c r="F16" s="112"/>
      <c r="G16" s="112"/>
      <c r="H16" s="54"/>
      <c r="I16" s="54"/>
      <c r="J16" s="54"/>
      <c r="K16" s="54"/>
      <c r="L16" s="54"/>
      <c r="M16" s="54"/>
      <c r="N16" s="55"/>
    </row>
    <row r="17" spans="1:14" ht="30" customHeight="1" thickBot="1">
      <c r="A17" s="116"/>
      <c r="B17" s="42"/>
      <c r="C17" s="110"/>
      <c r="D17" s="110"/>
      <c r="E17" s="110"/>
      <c r="F17" s="110"/>
      <c r="G17" s="110"/>
      <c r="H17" s="52" t="s">
        <v>11</v>
      </c>
      <c r="I17" s="114"/>
      <c r="J17" s="114"/>
      <c r="K17" s="114"/>
      <c r="L17" s="52" t="s">
        <v>0</v>
      </c>
      <c r="M17" s="52"/>
      <c r="N17" s="53" t="s">
        <v>12</v>
      </c>
    </row>
    <row r="18" spans="1:14" ht="22.5" customHeight="1">
      <c r="A18" s="115" t="s">
        <v>50</v>
      </c>
      <c r="B18" s="48" t="s">
        <v>47</v>
      </c>
      <c r="C18" s="112"/>
      <c r="D18" s="112"/>
      <c r="E18" s="112"/>
      <c r="F18" s="112"/>
      <c r="G18" s="112"/>
      <c r="H18" s="54"/>
      <c r="I18" s="54"/>
      <c r="J18" s="54"/>
      <c r="K18" s="54"/>
      <c r="L18" s="54"/>
      <c r="M18" s="54"/>
      <c r="N18" s="55"/>
    </row>
    <row r="19" spans="1:14" ht="30" customHeight="1" thickBot="1">
      <c r="A19" s="116"/>
      <c r="B19" s="42"/>
      <c r="C19" s="110"/>
      <c r="D19" s="110"/>
      <c r="E19" s="110"/>
      <c r="F19" s="110"/>
      <c r="G19" s="110"/>
      <c r="H19" s="52" t="s">
        <v>11</v>
      </c>
      <c r="I19" s="114"/>
      <c r="J19" s="114"/>
      <c r="K19" s="114"/>
      <c r="L19" s="52" t="s">
        <v>0</v>
      </c>
      <c r="M19" s="52"/>
      <c r="N19" s="53" t="s">
        <v>12</v>
      </c>
    </row>
    <row r="20" spans="1:14" ht="96" customHeight="1">
      <c r="A20" s="67" t="s">
        <v>51</v>
      </c>
      <c r="B20" s="68"/>
      <c r="C20" s="68"/>
      <c r="D20" s="68"/>
      <c r="E20" s="68"/>
      <c r="F20" s="68"/>
      <c r="G20" s="68"/>
      <c r="H20" s="68"/>
      <c r="I20" s="68"/>
      <c r="J20" s="68"/>
      <c r="K20" s="68"/>
      <c r="L20" s="68"/>
      <c r="M20" s="68"/>
      <c r="N20" s="68"/>
    </row>
    <row r="21" ht="49.5" customHeight="1"/>
    <row r="22" ht="22.5" customHeight="1"/>
    <row r="23" ht="21" customHeight="1"/>
    <row r="24" ht="18.75" customHeight="1"/>
  </sheetData>
  <sheetProtection/>
  <protectedRanges>
    <protectedRange sqref="B2:K3 M2:N2 B4:N5 C6:N6 K7:N7 G7:H7 E7 C7 C16:G18 I9:K9 M9 I11:K11 M11 I13:K13 M13 I15:K15 M15 I17:K17 M17 I19:K19 M19 C8:G15" name="範囲2"/>
  </protectedRanges>
  <mergeCells count="34">
    <mergeCell ref="A20:N20"/>
    <mergeCell ref="A16:A17"/>
    <mergeCell ref="C16:G16"/>
    <mergeCell ref="C17:G17"/>
    <mergeCell ref="I17:K17"/>
    <mergeCell ref="A18:A19"/>
    <mergeCell ref="C18:G18"/>
    <mergeCell ref="C19:G19"/>
    <mergeCell ref="I19:K19"/>
    <mergeCell ref="C12:G12"/>
    <mergeCell ref="C13:G13"/>
    <mergeCell ref="I13:K13"/>
    <mergeCell ref="C14:G14"/>
    <mergeCell ref="C15:G15"/>
    <mergeCell ref="I15:K15"/>
    <mergeCell ref="C8:G8"/>
    <mergeCell ref="C9:G9"/>
    <mergeCell ref="I9:K9"/>
    <mergeCell ref="C10:G10"/>
    <mergeCell ref="C11:G11"/>
    <mergeCell ref="I11:K11"/>
    <mergeCell ref="B4:N4"/>
    <mergeCell ref="B5:N5"/>
    <mergeCell ref="C6:N6"/>
    <mergeCell ref="G7:H7"/>
    <mergeCell ref="K7:L7"/>
    <mergeCell ref="M7:N7"/>
    <mergeCell ref="A1:N1"/>
    <mergeCell ref="B2:K2"/>
    <mergeCell ref="M2:N2"/>
    <mergeCell ref="B3:E3"/>
    <mergeCell ref="F3:G3"/>
    <mergeCell ref="H3:L3"/>
    <mergeCell ref="M3:N3"/>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7">
      <selection activeCell="B3" sqref="B3:C3"/>
    </sheetView>
  </sheetViews>
  <sheetFormatPr defaultColWidth="9.00390625" defaultRowHeight="25.5" customHeight="1"/>
  <cols>
    <col min="1" max="1" width="9.00390625" style="2" customWidth="1"/>
    <col min="2" max="2" width="23.50390625" style="2" customWidth="1"/>
    <col min="3" max="3" width="9.00390625" style="2" customWidth="1"/>
    <col min="4" max="16384" width="9.00390625" style="1" customWidth="1"/>
  </cols>
  <sheetData>
    <row r="1" spans="1:4" ht="25.5" customHeight="1">
      <c r="A1" s="22" t="s">
        <v>8</v>
      </c>
      <c r="B1" s="124">
        <f>IF('申込書'!B2="","",'申込書'!B2)</f>
      </c>
      <c r="C1" s="124"/>
      <c r="D1" s="23"/>
    </row>
    <row r="2" spans="1:4" ht="25.5" customHeight="1">
      <c r="A2" s="22" t="s">
        <v>6</v>
      </c>
      <c r="B2" s="124">
        <f>IF('申込書'!B4="","",'申込書'!B4)</f>
      </c>
      <c r="C2" s="124"/>
      <c r="D2" s="23"/>
    </row>
    <row r="3" spans="1:7" ht="25.5" customHeight="1">
      <c r="A3" s="22" t="s">
        <v>9</v>
      </c>
      <c r="B3" s="124">
        <f>IF('申込書'!B5="","",'申込書'!B5)</f>
      </c>
      <c r="C3" s="124"/>
      <c r="D3" s="23"/>
      <c r="E3" s="123" t="s">
        <v>13</v>
      </c>
      <c r="F3" s="123"/>
      <c r="G3" s="123"/>
    </row>
    <row r="4" spans="1:7" ht="20.25" customHeight="1">
      <c r="A4" s="125">
        <f>IF('申込書'!C8="","",'申込書'!C8)</f>
      </c>
      <c r="B4" s="126"/>
      <c r="C4" s="34">
        <f>IF('申込書'!M9="","",'申込書'!I9&amp;"小")</f>
      </c>
      <c r="E4" s="123"/>
      <c r="F4" s="123"/>
      <c r="G4" s="123"/>
    </row>
    <row r="5" spans="1:7" ht="20.25" customHeight="1">
      <c r="A5" s="127">
        <f>IF('申込書'!C9="","",'申込書'!C9)</f>
      </c>
      <c r="B5" s="128"/>
      <c r="C5" s="35">
        <f>IF('申込書'!M9="","",'申込書'!M9&amp;" 年")</f>
      </c>
      <c r="E5" s="123"/>
      <c r="F5" s="123"/>
      <c r="G5" s="123"/>
    </row>
    <row r="6" spans="1:7" ht="20.25" customHeight="1">
      <c r="A6" s="125">
        <f>IF('申込書'!C10="","",'申込書'!C10)</f>
      </c>
      <c r="B6" s="126"/>
      <c r="C6" s="34">
        <f>IF('申込書'!M11="","",'申込書'!I11&amp;"小")</f>
      </c>
      <c r="E6" s="123"/>
      <c r="F6" s="123"/>
      <c r="G6" s="123"/>
    </row>
    <row r="7" spans="1:7" ht="20.25" customHeight="1">
      <c r="A7" s="127">
        <f>IF('申込書'!C11="","",'申込書'!C11)</f>
      </c>
      <c r="B7" s="128"/>
      <c r="C7" s="35">
        <f>IF('申込書'!M11="","",'申込書'!M11&amp;" 年")</f>
      </c>
      <c r="E7" s="123"/>
      <c r="F7" s="123"/>
      <c r="G7" s="123"/>
    </row>
    <row r="8" spans="1:7" ht="20.25" customHeight="1">
      <c r="A8" s="125">
        <f>IF('申込書'!C12="","",'申込書'!C12)</f>
      </c>
      <c r="B8" s="126"/>
      <c r="C8" s="34">
        <f>IF('申込書'!M13="","",'申込書'!I13&amp;"小")</f>
      </c>
      <c r="E8" s="123"/>
      <c r="F8" s="123"/>
      <c r="G8" s="123"/>
    </row>
    <row r="9" spans="1:7" ht="20.25" customHeight="1">
      <c r="A9" s="127">
        <f>IF('申込書'!C13="","",'申込書'!C13)</f>
      </c>
      <c r="B9" s="128"/>
      <c r="C9" s="35">
        <f>IF('申込書'!M13="","",'申込書'!M13&amp;" 年")</f>
      </c>
      <c r="E9" s="123"/>
      <c r="F9" s="123"/>
      <c r="G9" s="123"/>
    </row>
    <row r="10" spans="1:7" ht="20.25" customHeight="1">
      <c r="A10" s="125">
        <f>IF('申込書'!C14="","",'申込書'!C14)</f>
      </c>
      <c r="B10" s="126"/>
      <c r="C10" s="34">
        <f>IF('申込書'!M15="","",'申込書'!I15&amp;"小")</f>
      </c>
      <c r="E10" s="24"/>
      <c r="F10" s="24"/>
      <c r="G10" s="24"/>
    </row>
    <row r="11" spans="1:3" ht="20.25" customHeight="1">
      <c r="A11" s="127">
        <f>IF('申込書'!C15="","",'申込書'!C15)</f>
      </c>
      <c r="B11" s="128"/>
      <c r="C11" s="35">
        <f>IF('申込書'!M15="","",'申込書'!M15&amp;" 年")</f>
      </c>
    </row>
    <row r="12" spans="1:3" ht="20.25" customHeight="1">
      <c r="A12" s="125">
        <f>IF('申込書'!C16="","",'申込書'!C16)</f>
      </c>
      <c r="B12" s="126"/>
      <c r="C12" s="34">
        <f>IF('申込書'!M17="","",'申込書'!I17&amp;"小")</f>
      </c>
    </row>
    <row r="13" spans="1:3" ht="20.25" customHeight="1">
      <c r="A13" s="127">
        <f>IF('申込書'!C17="","",'申込書'!C17)</f>
      </c>
      <c r="B13" s="128"/>
      <c r="C13" s="35">
        <f>IF('申込書'!M17="","",'申込書'!M17&amp;" 年")</f>
      </c>
    </row>
    <row r="14" spans="1:3" ht="20.25" customHeight="1">
      <c r="A14" s="125">
        <f>IF('申込書'!C18="","",'申込書'!C18)</f>
      </c>
      <c r="B14" s="126"/>
      <c r="C14" s="34">
        <f>IF('申込書'!M19="","",'申込書'!I19&amp;"小")</f>
      </c>
    </row>
    <row r="15" spans="1:3" ht="20.25" customHeight="1">
      <c r="A15" s="127">
        <f>IF('申込書'!C19="","",'申込書'!C19)</f>
      </c>
      <c r="B15" s="128"/>
      <c r="C15" s="35">
        <f>IF('申込書'!M19="","",'申込書'!M19&amp;" 年")</f>
      </c>
    </row>
    <row r="16" spans="1:3" ht="25.5" customHeight="1">
      <c r="A16" s="117" t="str">
        <f>"チームコメント；"&amp;'申込書'!B20</f>
        <v>チームコメント；</v>
      </c>
      <c r="B16" s="118"/>
      <c r="C16" s="119"/>
    </row>
    <row r="17" spans="1:3" ht="25.5" customHeight="1">
      <c r="A17" s="120"/>
      <c r="B17" s="121"/>
      <c r="C17" s="122"/>
    </row>
  </sheetData>
  <sheetProtection password="E761" sheet="1" objects="1" scenarios="1"/>
  <mergeCells count="17">
    <mergeCell ref="A15:B15"/>
    <mergeCell ref="A10:B10"/>
    <mergeCell ref="A11:B11"/>
    <mergeCell ref="A12:B12"/>
    <mergeCell ref="A8:B8"/>
    <mergeCell ref="A14:B14"/>
    <mergeCell ref="A13:B13"/>
    <mergeCell ref="A16:C17"/>
    <mergeCell ref="E3:G9"/>
    <mergeCell ref="B1:C1"/>
    <mergeCell ref="B2:C2"/>
    <mergeCell ref="B3:C3"/>
    <mergeCell ref="A4:B4"/>
    <mergeCell ref="A5:B5"/>
    <mergeCell ref="A6:B6"/>
    <mergeCell ref="A9:B9"/>
    <mergeCell ref="A7:B7"/>
  </mergeCells>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7"/>
  <sheetViews>
    <sheetView zoomScalePageLayoutView="0" workbookViewId="0" topLeftCell="A1">
      <selection activeCell="F16" sqref="F16"/>
    </sheetView>
  </sheetViews>
  <sheetFormatPr defaultColWidth="9.00390625" defaultRowHeight="13.5"/>
  <cols>
    <col min="1" max="1" width="11.875" style="0" customWidth="1"/>
    <col min="2" max="2" width="12.875" style="0" customWidth="1"/>
    <col min="3" max="3" width="12.25390625" style="0" customWidth="1"/>
    <col min="4" max="4" width="5.125" style="0" customWidth="1"/>
  </cols>
  <sheetData>
    <row r="1" spans="1:8" ht="13.5">
      <c r="A1" t="s">
        <v>21</v>
      </c>
      <c r="B1" t="s">
        <v>22</v>
      </c>
      <c r="C1" t="s">
        <v>23</v>
      </c>
      <c r="D1" t="s">
        <v>24</v>
      </c>
      <c r="E1" t="s">
        <v>25</v>
      </c>
      <c r="F1" t="s">
        <v>26</v>
      </c>
      <c r="G1" t="s">
        <v>27</v>
      </c>
      <c r="H1" t="s">
        <v>28</v>
      </c>
    </row>
    <row r="2" spans="1:8" ht="13.5">
      <c r="A2">
        <f>IF(B2="","",'申込書'!$M$2*100000000+G2)</f>
      </c>
      <c r="B2">
        <f>IF('申込書'!$C$9="","",'申込書'!$C$9)</f>
      </c>
      <c r="C2">
        <f>IF('申込書'!$C$8="","",'申込書'!$C$8)</f>
      </c>
      <c r="D2">
        <f>IF(B2="","",'申込書'!$M$2)</f>
      </c>
      <c r="E2">
        <f aca="true" t="shared" si="0" ref="E2:E7">IF(B2="","",64)</f>
      </c>
      <c r="F2">
        <f>IF(B2="","",'申込書'!$M$3*10+1)</f>
      </c>
      <c r="G2">
        <f>IF(C2="","",'申込書'!$M$3*10+1)</f>
      </c>
      <c r="H2" s="32"/>
    </row>
    <row r="3" spans="1:7" ht="13.5">
      <c r="A3">
        <f>IF(B3="","",'申込書'!$M$2*100000000+G3)</f>
      </c>
      <c r="B3">
        <f>IF('申込書'!$C$11="","",'申込書'!$C$11)</f>
      </c>
      <c r="C3">
        <f>IF('申込書'!$C$10="","",'申込書'!$C$10)</f>
      </c>
      <c r="D3">
        <f>IF(B3="","",'申込書'!$M$2)</f>
      </c>
      <c r="E3">
        <f t="shared" si="0"/>
      </c>
      <c r="F3">
        <f>IF(B3="","",'申込書'!$M$3*10+2)</f>
      </c>
      <c r="G3">
        <f>IF(C3="","",'申込書'!$M$3*10+2)</f>
      </c>
    </row>
    <row r="4" spans="1:7" ht="13.5">
      <c r="A4">
        <f>IF(B4="","",'申込書'!$M$2*100000000+G4)</f>
      </c>
      <c r="B4">
        <f>IF('申込書'!$C$13="","",'申込書'!$C$13)</f>
      </c>
      <c r="C4">
        <f>IF('申込書'!$C$12="","",'申込書'!$C$12)</f>
      </c>
      <c r="D4">
        <f>IF(B4="","",'申込書'!$M$2)</f>
      </c>
      <c r="E4">
        <f t="shared" si="0"/>
      </c>
      <c r="F4">
        <f>IF(B4="","",'申込書'!$M$3*10+3)</f>
      </c>
      <c r="G4">
        <f>IF(C4="","",'申込書'!$M$3*10+3)</f>
      </c>
    </row>
    <row r="5" spans="1:7" ht="13.5">
      <c r="A5">
        <f>IF(B5="","",'申込書'!$M$2*100000000+G5)</f>
      </c>
      <c r="B5">
        <f>IF('申込書'!$C$15="","",'申込書'!$C$15)</f>
      </c>
      <c r="C5">
        <f>IF('申込書'!$C$14="","",'申込書'!$C$14)</f>
      </c>
      <c r="D5">
        <f>IF(B5="","",'申込書'!$M$2)</f>
      </c>
      <c r="E5">
        <f t="shared" si="0"/>
      </c>
      <c r="F5">
        <f>IF(B5="","",'申込書'!$M$3*10+4)</f>
      </c>
      <c r="G5">
        <f>IF(C5="","",'申込書'!$M$3*10+4)</f>
      </c>
    </row>
    <row r="6" spans="1:7" ht="13.5">
      <c r="A6">
        <f>IF(B6="","",'申込書'!$M$2*100000000+G6)</f>
      </c>
      <c r="B6">
        <f>IF('申込書'!$C$17="","",'申込書'!$C$17)</f>
      </c>
      <c r="C6">
        <f>IF('申込書'!$C$16="","",'申込書'!$C$16)</f>
      </c>
      <c r="D6">
        <f>IF(B6="","",'申込書'!$M$2)</f>
      </c>
      <c r="E6">
        <f t="shared" si="0"/>
      </c>
      <c r="F6">
        <f>IF(B6="","",'申込書'!$M$3*10+5)</f>
      </c>
      <c r="G6">
        <f>IF(C6="","",'申込書'!$M$3*10+5)</f>
      </c>
    </row>
    <row r="7" spans="1:7" ht="13.5">
      <c r="A7">
        <f>IF(B7="","",'申込書'!$M$2*100000000+G7)</f>
      </c>
      <c r="B7">
        <f>IF('申込書'!$C$19="","",'申込書'!$C$19)</f>
      </c>
      <c r="C7">
        <f>IF('申込書'!$C$18="","",'申込書'!$C$18)</f>
      </c>
      <c r="D7">
        <f>IF(B7="","",'申込書'!$M$2)</f>
      </c>
      <c r="E7">
        <f t="shared" si="0"/>
      </c>
      <c r="F7">
        <f>IF(B7="","",'申込書'!$M$3*10+6)</f>
      </c>
      <c r="G7">
        <f>IF(C7="","",'申込書'!$M$3*10+6)</f>
      </c>
    </row>
  </sheetData>
  <sheetProtection password="E761" sheet="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波多野重雄</dc:creator>
  <cp:keywords/>
  <dc:description/>
  <cp:lastModifiedBy>波多野重雄</cp:lastModifiedBy>
  <cp:lastPrinted>2012-09-05T02:40:39Z</cp:lastPrinted>
  <dcterms:created xsi:type="dcterms:W3CDTF">2005-06-27T08:03:00Z</dcterms:created>
  <dcterms:modified xsi:type="dcterms:W3CDTF">2016-10-14T06:13:21Z</dcterms:modified>
  <cp:category/>
  <cp:version/>
  <cp:contentType/>
  <cp:contentStatus/>
</cp:coreProperties>
</file>